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C:\Andrew's Projects\Comprehensive eFuse Excel Calculator Database\"/>
    </mc:Choice>
  </mc:AlternateContent>
  <workbookProtection lockStructure="1"/>
  <bookViews>
    <workbookView xWindow="0" yWindow="0" windowWidth="22800" windowHeight="8580"/>
  </bookViews>
  <sheets>
    <sheet name="Current Limit" sheetId="1" r:id="rId1"/>
    <sheet name="Controlled Slew Rate" sheetId="7" r:id="rId2"/>
    <sheet name="Thermal" sheetId="9" r:id="rId3"/>
  </sheets>
  <definedNames>
    <definedName name="_xlnm._FilterDatabase" localSheetId="0" hidden="1">'Current Limit'!$W$1:$W$111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7" l="1"/>
  <c r="E17" i="9" l="1"/>
  <c r="E19" i="9" s="1"/>
  <c r="D17" i="9"/>
  <c r="D19" i="9" s="1"/>
  <c r="D30" i="1" l="1"/>
  <c r="D28" i="1"/>
  <c r="R3" i="7" l="1"/>
  <c r="R4" i="7"/>
  <c r="R5" i="7"/>
  <c r="R6" i="7"/>
  <c r="R7" i="7" s="1"/>
  <c r="R8" i="7" s="1"/>
  <c r="R9" i="7" s="1"/>
  <c r="R10" i="7" s="1"/>
  <c r="R11" i="7" s="1"/>
  <c r="R12" i="7" s="1"/>
  <c r="R13" i="7" s="1"/>
  <c r="R14" i="7" s="1"/>
  <c r="R15" i="7" s="1"/>
  <c r="R16" i="7" s="1"/>
  <c r="R17" i="7" s="1"/>
  <c r="R18" i="7" s="1"/>
  <c r="R19" i="7" s="1"/>
  <c r="R20" i="7" s="1"/>
  <c r="R21" i="7" s="1"/>
  <c r="R22" i="7" s="1"/>
  <c r="R23" i="7" s="1"/>
  <c r="R24" i="7" s="1"/>
  <c r="R2" i="7"/>
  <c r="W142" i="1" l="1"/>
  <c r="W143" i="1" s="1"/>
  <c r="W144" i="1" s="1"/>
  <c r="W145" i="1" s="1"/>
  <c r="W146" i="1" s="1"/>
  <c r="W147" i="1" s="1"/>
  <c r="W148" i="1" s="1"/>
  <c r="W149" i="1" s="1"/>
  <c r="W150" i="1" s="1"/>
  <c r="W151" i="1" s="1"/>
  <c r="W152" i="1" s="1"/>
  <c r="W153" i="1" s="1"/>
  <c r="W154" i="1" s="1"/>
  <c r="W155" i="1" s="1"/>
  <c r="W156" i="1" s="1"/>
  <c r="W157" i="1" s="1"/>
  <c r="W158" i="1" s="1"/>
  <c r="W159" i="1" s="1"/>
  <c r="W160" i="1" s="1"/>
  <c r="W161" i="1" s="1"/>
  <c r="W162" i="1" s="1"/>
  <c r="W163" i="1" s="1"/>
  <c r="W164" i="1" s="1"/>
  <c r="W165" i="1" s="1"/>
  <c r="W166" i="1" s="1"/>
  <c r="W167" i="1" s="1"/>
  <c r="W168" i="1" s="1"/>
  <c r="W169" i="1" s="1"/>
  <c r="E30" i="1" l="1"/>
  <c r="E28" i="1"/>
  <c r="D20" i="9" l="1"/>
  <c r="D21" i="9" s="1"/>
  <c r="E20" i="9" l="1"/>
  <c r="E21" i="9" l="1"/>
  <c r="G7" i="1" l="1"/>
</calcChain>
</file>

<file path=xl/sharedStrings.xml><?xml version="1.0" encoding="utf-8"?>
<sst xmlns="http://schemas.openxmlformats.org/spreadsheetml/2006/main" count="35" uniqueCount="30">
  <si>
    <t>Rlim</t>
  </si>
  <si>
    <t>NIS5020/NIS5021</t>
  </si>
  <si>
    <t>Instructions</t>
  </si>
  <si>
    <t>Output Voltage Ramp Time (ms)</t>
  </si>
  <si>
    <t>a</t>
  </si>
  <si>
    <t>Sheet 3.  Thermal Data</t>
  </si>
  <si>
    <t>f</t>
  </si>
  <si>
    <t xml:space="preserve">Average Current  (A) </t>
  </si>
  <si>
    <t xml:space="preserve">Ambient Temp (°C)  </t>
  </si>
  <si>
    <t>Junction Temperature (°C)</t>
  </si>
  <si>
    <t>Case Top Temperature (°C)</t>
  </si>
  <si>
    <t>Initial Guess RDSon1</t>
  </si>
  <si>
    <t>2 Layer</t>
  </si>
  <si>
    <t>Junction Temp1 (°C)</t>
  </si>
  <si>
    <t>Cu Area Connected to Vcc Pin (mm^2) Per Layer</t>
  </si>
  <si>
    <r>
      <t>RDSon Estimate (m</t>
    </r>
    <r>
      <rPr>
        <b/>
        <sz val="10"/>
        <rFont val="Calibri"/>
        <family val="2"/>
      </rPr>
      <t>Ω)</t>
    </r>
  </si>
  <si>
    <t>IOL</t>
  </si>
  <si>
    <t>ISC</t>
  </si>
  <si>
    <t>For D28</t>
  </si>
  <si>
    <t>For D30</t>
  </si>
  <si>
    <t>For E28</t>
  </si>
  <si>
    <t>For E30</t>
  </si>
  <si>
    <t>Enter Desired IOL (A)</t>
  </si>
  <si>
    <t>Enter Desired ISC (A)</t>
  </si>
  <si>
    <t>Approximate ISC Value (A)</t>
  </si>
  <si>
    <t>Approximate IOL Value (A)</t>
  </si>
  <si>
    <r>
      <t>Rlim (</t>
    </r>
    <r>
      <rPr>
        <sz val="18"/>
        <rFont val="Calibri"/>
        <family val="2"/>
      </rPr>
      <t>Ω)</t>
    </r>
  </si>
  <si>
    <t>Rlim (Ω)</t>
  </si>
  <si>
    <t>4 Layer</t>
  </si>
  <si>
    <t xml:space="preserve"> Capacitance (pF)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</si>
</sst>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2" x14ac:knownFonts="1">
    <font>
      <sz val="11"/>
      <color theme="1"/>
      <name val="Calibri"/>
      <family val="2"/>
      <scheme val="minor"/>
    </font>
    <font>
      <sz val="11"/>
      <name val="Calibri"/>
      <family val="2"/>
      <scheme val="minor"/>
    </font>
    <font>
      <i/>
      <sz val="11"/>
      <color theme="1"/>
      <name val="Calibri"/>
      <family val="2"/>
      <scheme val="minor"/>
    </font>
    <font>
      <sz val="18"/>
      <name val="Calibri"/>
      <family val="2"/>
      <scheme val="minor"/>
    </font>
    <font>
      <sz val="18"/>
      <color theme="1"/>
      <name val="Calibri"/>
      <family val="2"/>
      <scheme val="minor"/>
    </font>
    <font>
      <sz val="10"/>
      <name val="Arial"/>
      <family val="2"/>
    </font>
    <font>
      <b/>
      <sz val="10"/>
      <name val="Arial"/>
      <family val="2"/>
    </font>
    <font>
      <sz val="10"/>
      <name val="Arial"/>
      <family val="2"/>
    </font>
    <font>
      <b/>
      <sz val="10"/>
      <color indexed="12"/>
      <name val="Arial"/>
      <family val="2"/>
    </font>
    <font>
      <b/>
      <sz val="8"/>
      <name val="Times New Roman"/>
      <family val="1"/>
    </font>
    <font>
      <b/>
      <sz val="10"/>
      <name val="Calibri"/>
      <family val="2"/>
    </font>
    <font>
      <sz val="18"/>
      <name val="Calibri"/>
      <family val="2"/>
    </font>
  </fonts>
  <fills count="5">
    <fill>
      <patternFill patternType="none"/>
    </fill>
    <fill>
      <patternFill patternType="gray125"/>
    </fill>
    <fill>
      <patternFill patternType="solid">
        <fgColor rgb="FF00B050"/>
        <bgColor indexed="64"/>
      </patternFill>
    </fill>
    <fill>
      <patternFill patternType="solid">
        <fgColor theme="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bottom style="thick">
        <color indexed="64"/>
      </bottom>
      <diagonal/>
    </border>
  </borders>
  <cellStyleXfs count="2">
    <xf numFmtId="0" fontId="0" fillId="0" borderId="0"/>
    <xf numFmtId="0" fontId="5" fillId="0" borderId="0"/>
  </cellStyleXfs>
  <cellXfs count="53">
    <xf numFmtId="0" fontId="0" fillId="0" borderId="0" xfId="0"/>
    <xf numFmtId="0" fontId="0" fillId="0" borderId="0" xfId="0" applyProtection="1">
      <protection hidden="1"/>
    </xf>
    <xf numFmtId="0" fontId="0" fillId="3" borderId="0" xfId="0" applyFill="1" applyProtection="1">
      <protection hidden="1"/>
    </xf>
    <xf numFmtId="164" fontId="1" fillId="3" borderId="0" xfId="0" applyNumberFormat="1" applyFont="1" applyFill="1" applyBorder="1" applyAlignment="1" applyProtection="1">
      <alignment horizontal="left" vertical="top" readingOrder="1"/>
      <protection hidden="1"/>
    </xf>
    <xf numFmtId="164" fontId="1" fillId="3" borderId="0" xfId="0" applyNumberFormat="1" applyFont="1" applyFill="1" applyBorder="1" applyAlignment="1" applyProtection="1">
      <alignment horizontal="left" vertical="top"/>
      <protection hidden="1"/>
    </xf>
    <xf numFmtId="0" fontId="0" fillId="3" borderId="1" xfId="0" applyFill="1" applyBorder="1" applyAlignment="1" applyProtection="1">
      <alignment horizontal="center"/>
      <protection hidden="1"/>
    </xf>
    <xf numFmtId="0" fontId="0" fillId="3" borderId="0" xfId="0" applyFill="1" applyBorder="1" applyProtection="1">
      <protection hidden="1"/>
    </xf>
    <xf numFmtId="0" fontId="0" fillId="3" borderId="2" xfId="0" applyFill="1" applyBorder="1" applyAlignment="1" applyProtection="1">
      <alignment horizontal="center"/>
      <protection hidden="1"/>
    </xf>
    <xf numFmtId="0" fontId="2" fillId="3" borderId="0" xfId="0" applyFont="1" applyFill="1" applyProtection="1">
      <protection hidden="1"/>
    </xf>
    <xf numFmtId="0" fontId="0" fillId="3" borderId="0" xfId="0" applyFill="1"/>
    <xf numFmtId="0" fontId="4" fillId="3" borderId="0" xfId="0" applyFont="1" applyFill="1" applyProtection="1">
      <protection hidden="1"/>
    </xf>
    <xf numFmtId="0" fontId="4" fillId="3" borderId="0" xfId="0" applyFont="1" applyFill="1" applyAlignment="1" applyProtection="1">
      <alignment horizontal="center"/>
      <protection hidden="1"/>
    </xf>
    <xf numFmtId="0" fontId="3" fillId="2" borderId="1" xfId="0" applyFont="1" applyFill="1" applyBorder="1" applyAlignment="1" applyProtection="1">
      <alignment horizontal="center"/>
      <protection locked="0"/>
    </xf>
    <xf numFmtId="164" fontId="3" fillId="2" borderId="1" xfId="0" applyNumberFormat="1" applyFont="1" applyFill="1" applyBorder="1" applyAlignment="1" applyProtection="1">
      <alignment horizontal="center"/>
      <protection locked="0"/>
    </xf>
    <xf numFmtId="0" fontId="5" fillId="0" borderId="0" xfId="1" applyProtection="1"/>
    <xf numFmtId="0" fontId="5" fillId="0" borderId="0" xfId="1" applyFill="1" applyProtection="1"/>
    <xf numFmtId="0" fontId="5" fillId="3" borderId="0" xfId="1" applyFill="1" applyProtection="1"/>
    <xf numFmtId="0" fontId="6" fillId="3" borderId="0" xfId="1" applyFont="1" applyFill="1" applyBorder="1" applyProtection="1"/>
    <xf numFmtId="0" fontId="5" fillId="3" borderId="0" xfId="1" applyFill="1" applyBorder="1" applyProtection="1"/>
    <xf numFmtId="0" fontId="8" fillId="3" borderId="0" xfId="1" applyFont="1" applyFill="1" applyBorder="1" applyProtection="1"/>
    <xf numFmtId="0" fontId="6" fillId="3" borderId="0" xfId="1" applyFont="1" applyFill="1" applyProtection="1"/>
    <xf numFmtId="0" fontId="5" fillId="3" borderId="0" xfId="1" applyFill="1" applyBorder="1" applyAlignment="1" applyProtection="1"/>
    <xf numFmtId="0" fontId="6" fillId="3" borderId="0" xfId="1" applyFont="1" applyFill="1" applyBorder="1" applyAlignment="1" applyProtection="1"/>
    <xf numFmtId="2" fontId="6" fillId="3" borderId="0" xfId="1" applyNumberFormat="1" applyFont="1" applyFill="1" applyBorder="1" applyAlignment="1" applyProtection="1"/>
    <xf numFmtId="165" fontId="6" fillId="3" borderId="0" xfId="1" applyNumberFormat="1" applyFont="1" applyFill="1" applyBorder="1" applyAlignment="1" applyProtection="1"/>
    <xf numFmtId="1" fontId="6" fillId="3" borderId="0" xfId="1" applyNumberFormat="1" applyFont="1" applyFill="1" applyBorder="1" applyAlignment="1" applyProtection="1"/>
    <xf numFmtId="1" fontId="6" fillId="3" borderId="0" xfId="1" applyNumberFormat="1" applyFont="1" applyFill="1" applyBorder="1" applyAlignment="1" applyProtection="1">
      <alignment horizontal="center"/>
    </xf>
    <xf numFmtId="0" fontId="5" fillId="3" borderId="0" xfId="1" applyFill="1" applyAlignment="1" applyProtection="1">
      <alignment horizontal="right"/>
    </xf>
    <xf numFmtId="0" fontId="5" fillId="3" borderId="0" xfId="1" quotePrefix="1" applyFill="1" applyBorder="1" applyProtection="1"/>
    <xf numFmtId="0" fontId="7" fillId="3" borderId="0" xfId="1" applyFont="1" applyFill="1" applyProtection="1"/>
    <xf numFmtId="0" fontId="9" fillId="3" borderId="0" xfId="1" applyFont="1" applyFill="1" applyProtection="1"/>
    <xf numFmtId="0" fontId="5" fillId="0" borderId="3" xfId="1" applyFill="1" applyBorder="1" applyProtection="1"/>
    <xf numFmtId="0" fontId="6" fillId="0" borderId="3" xfId="1" applyFont="1" applyFill="1" applyBorder="1" applyAlignment="1" applyProtection="1">
      <alignment horizontal="center"/>
    </xf>
    <xf numFmtId="0" fontId="6" fillId="2" borderId="3" xfId="1" applyFont="1" applyFill="1" applyBorder="1" applyAlignment="1" applyProtection="1"/>
    <xf numFmtId="0" fontId="7" fillId="0" borderId="3" xfId="1" applyFont="1" applyFill="1" applyBorder="1" applyAlignment="1" applyProtection="1">
      <alignment horizontal="center"/>
      <protection locked="0"/>
    </xf>
    <xf numFmtId="0" fontId="6" fillId="0" borderId="3" xfId="1" applyFont="1" applyFill="1" applyBorder="1" applyProtection="1"/>
    <xf numFmtId="0" fontId="6" fillId="0" borderId="3" xfId="1" applyFont="1" applyFill="1" applyBorder="1" applyAlignment="1" applyProtection="1"/>
    <xf numFmtId="0" fontId="6" fillId="2" borderId="3" xfId="1" applyFont="1" applyFill="1" applyBorder="1" applyAlignment="1" applyProtection="1">
      <alignment horizontal="center"/>
    </xf>
    <xf numFmtId="1" fontId="7" fillId="0" borderId="3" xfId="1" applyNumberFormat="1" applyFont="1" applyFill="1" applyBorder="1" applyAlignment="1" applyProtection="1">
      <alignment horizontal="center"/>
    </xf>
    <xf numFmtId="1" fontId="6" fillId="3" borderId="4" xfId="1" applyNumberFormat="1" applyFont="1" applyFill="1" applyBorder="1" applyAlignment="1" applyProtection="1">
      <alignment horizontal="center"/>
    </xf>
    <xf numFmtId="0" fontId="6" fillId="4" borderId="3" xfId="1" applyFont="1" applyFill="1" applyBorder="1" applyAlignment="1" applyProtection="1">
      <alignment horizontal="center"/>
    </xf>
    <xf numFmtId="0" fontId="0" fillId="0" borderId="0" xfId="0" applyFill="1" applyProtection="1">
      <protection hidden="1"/>
    </xf>
    <xf numFmtId="0" fontId="4" fillId="0" borderId="1" xfId="0" applyFont="1" applyFill="1" applyBorder="1" applyAlignment="1" applyProtection="1">
      <alignment horizontal="center"/>
      <protection hidden="1"/>
    </xf>
    <xf numFmtId="0" fontId="3" fillId="0" borderId="1" xfId="0" applyFont="1" applyFill="1" applyBorder="1" applyAlignment="1" applyProtection="1">
      <alignment horizontal="center"/>
      <protection hidden="1"/>
    </xf>
    <xf numFmtId="164" fontId="3" fillId="4" borderId="1" xfId="0" applyNumberFormat="1" applyFont="1" applyFill="1" applyBorder="1" applyAlignment="1" applyProtection="1">
      <alignment horizontal="center"/>
    </xf>
    <xf numFmtId="0" fontId="4" fillId="4" borderId="1" xfId="0" applyFont="1" applyFill="1" applyBorder="1" applyAlignment="1" applyProtection="1">
      <alignment horizontal="center"/>
    </xf>
    <xf numFmtId="0" fontId="5" fillId="0" borderId="3" xfId="1" applyFill="1" applyBorder="1" applyProtection="1">
      <protection locked="0"/>
    </xf>
    <xf numFmtId="0" fontId="6" fillId="0" borderId="3" xfId="1" applyFont="1" applyFill="1" applyBorder="1" applyAlignment="1" applyProtection="1">
      <protection locked="0"/>
    </xf>
    <xf numFmtId="2" fontId="6" fillId="0" borderId="3" xfId="1" applyNumberFormat="1" applyFont="1" applyFill="1" applyBorder="1" applyAlignment="1" applyProtection="1">
      <alignment horizontal="center"/>
      <protection locked="0"/>
    </xf>
    <xf numFmtId="2" fontId="6" fillId="0" borderId="3" xfId="1" applyNumberFormat="1" applyFont="1" applyFill="1" applyBorder="1" applyAlignment="1" applyProtection="1">
      <protection locked="0"/>
    </xf>
    <xf numFmtId="0" fontId="5" fillId="0" borderId="3" xfId="1" applyFill="1" applyBorder="1" applyAlignment="1" applyProtection="1">
      <alignment horizontal="center"/>
      <protection locked="0"/>
    </xf>
    <xf numFmtId="0" fontId="6" fillId="0" borderId="3" xfId="1" applyFont="1" applyFill="1" applyBorder="1" applyAlignment="1" applyProtection="1">
      <alignment horizontal="center"/>
      <protection locked="0"/>
    </xf>
    <xf numFmtId="1" fontId="3" fillId="4" borderId="1" xfId="0" applyNumberFormat="1" applyFont="1" applyFill="1" applyBorder="1" applyAlignment="1" applyProtection="1">
      <alignment horizontal="center"/>
      <protection hidden="1"/>
    </xf>
  </cellXfs>
  <cellStyles count="2">
    <cellStyle name="Normal" xfId="0" builtinId="0"/>
    <cellStyle name="Normal 2" xfId="1"/>
  </cellStyles>
  <dxfs count="3">
    <dxf>
      <font>
        <b/>
        <i val="0"/>
        <condense val="0"/>
        <extend val="0"/>
        <color indexed="61"/>
      </font>
      <fill>
        <patternFill>
          <bgColor indexed="22"/>
        </patternFill>
      </fill>
    </dxf>
    <dxf>
      <font>
        <b/>
        <i val="0"/>
        <condense val="0"/>
        <extend val="0"/>
        <color indexed="61"/>
      </font>
      <fill>
        <patternFill>
          <bgColor indexed="22"/>
        </patternFill>
      </fill>
    </dxf>
    <dxf>
      <font>
        <condense val="0"/>
        <extend val="0"/>
        <color indexed="2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11545</xdr:colOff>
      <xdr:row>3</xdr:row>
      <xdr:rowOff>150091</xdr:rowOff>
    </xdr:from>
    <xdr:to>
      <xdr:col>4</xdr:col>
      <xdr:colOff>1189182</xdr:colOff>
      <xdr:row>24</xdr:row>
      <xdr:rowOff>53600</xdr:rowOff>
    </xdr:to>
    <xdr:pic>
      <xdr:nvPicPr>
        <xdr:cNvPr id="5" name="Picture 4"/>
        <xdr:cNvPicPr>
          <a:picLocks noChangeAspect="1"/>
        </xdr:cNvPicPr>
      </xdr:nvPicPr>
      <xdr:blipFill>
        <a:blip xmlns:r="http://schemas.openxmlformats.org/officeDocument/2006/relationships" r:embed="rId1"/>
        <a:stretch>
          <a:fillRect/>
        </a:stretch>
      </xdr:blipFill>
      <xdr:spPr>
        <a:xfrm>
          <a:off x="3671454" y="704273"/>
          <a:ext cx="6742546" cy="4013691"/>
        </a:xfrm>
        <a:prstGeom prst="rect">
          <a:avLst/>
        </a:prstGeom>
      </xdr:spPr>
    </xdr:pic>
    <xdr:clientData/>
  </xdr:twoCellAnchor>
  <xdr:twoCellAnchor>
    <xdr:from>
      <xdr:col>2</xdr:col>
      <xdr:colOff>10886</xdr:colOff>
      <xdr:row>0</xdr:row>
      <xdr:rowOff>43544</xdr:rowOff>
    </xdr:from>
    <xdr:to>
      <xdr:col>6</xdr:col>
      <xdr:colOff>512909</xdr:colOff>
      <xdr:row>2</xdr:row>
      <xdr:rowOff>152401</xdr:rowOff>
    </xdr:to>
    <xdr:sp macro="" textlink="">
      <xdr:nvSpPr>
        <xdr:cNvPr id="7" name="TextBox 6"/>
        <xdr:cNvSpPr txBox="1"/>
      </xdr:nvSpPr>
      <xdr:spPr>
        <a:xfrm>
          <a:off x="1230086" y="43544"/>
          <a:ext cx="9069080" cy="478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Instructions:  Select either a desired IOL or</a:t>
          </a:r>
          <a:r>
            <a:rPr lang="en-US" sz="1200" baseline="0"/>
            <a:t> a desired ISC.  IOL applies when the eFuse output voltage is high and ISC applies when the eFuse output is low.  Set ISC above normal operating load current and set IOL below maximum power supply current.</a:t>
          </a:r>
          <a:endParaRPr lang="en-US" sz="1200"/>
        </a:p>
      </xdr:txBody>
    </xdr:sp>
    <xdr:clientData/>
  </xdr:twoCellAnchor>
  <xdr:twoCellAnchor editAs="oneCell">
    <xdr:from>
      <xdr:col>1</xdr:col>
      <xdr:colOff>87085</xdr:colOff>
      <xdr:row>1</xdr:row>
      <xdr:rowOff>97972</xdr:rowOff>
    </xdr:from>
    <xdr:to>
      <xdr:col>1</xdr:col>
      <xdr:colOff>3222171</xdr:colOff>
      <xdr:row>13</xdr:row>
      <xdr:rowOff>130629</xdr:rowOff>
    </xdr:to>
    <xdr:pic>
      <xdr:nvPicPr>
        <xdr:cNvPr id="10" name="Picture 9"/>
        <xdr:cNvPicPr>
          <a:picLocks/>
        </xdr:cNvPicPr>
      </xdr:nvPicPr>
      <xdr:blipFill>
        <a:blip xmlns:r="http://schemas.openxmlformats.org/officeDocument/2006/relationships" r:embed="rId2"/>
        <a:stretch>
          <a:fillRect/>
        </a:stretch>
      </xdr:blipFill>
      <xdr:spPr>
        <a:xfrm>
          <a:off x="239485" y="283029"/>
          <a:ext cx="3135086" cy="2471057"/>
        </a:xfrm>
        <a:prstGeom prst="rect">
          <a:avLst/>
        </a:prstGeom>
      </xdr:spPr>
    </xdr:pic>
    <xdr:clientData/>
  </xdr:twoCellAnchor>
  <xdr:twoCellAnchor>
    <xdr:from>
      <xdr:col>2</xdr:col>
      <xdr:colOff>5443</xdr:colOff>
      <xdr:row>24</xdr:row>
      <xdr:rowOff>262494</xdr:rowOff>
    </xdr:from>
    <xdr:to>
      <xdr:col>6</xdr:col>
      <xdr:colOff>114300</xdr:colOff>
      <xdr:row>24</xdr:row>
      <xdr:rowOff>1759527</xdr:rowOff>
    </xdr:to>
    <xdr:sp macro="" textlink="">
      <xdr:nvSpPr>
        <xdr:cNvPr id="9" name="TextBox 8"/>
        <xdr:cNvSpPr txBox="1"/>
      </xdr:nvSpPr>
      <xdr:spPr>
        <a:xfrm>
          <a:off x="3607625" y="4806785"/>
          <a:ext cx="8670966" cy="14970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IOL/ISC Instructions:</a:t>
          </a:r>
        </a:p>
        <a:p>
          <a:endParaRPr lang="en-US" sz="1200"/>
        </a:p>
        <a:p>
          <a:r>
            <a:rPr lang="en-US" sz="1200"/>
            <a:t>IOL = Overload Current Limit.</a:t>
          </a:r>
          <a:r>
            <a:rPr lang="en-US" sz="1200" baseline="0"/>
            <a:t>  This applies when the main power MOSFET inside the eFuse is in the linear/triode region.  When the eFuse is operating normally and suddenly a fault appears the eFuse will enter current limiting at the IOL level.  </a:t>
          </a:r>
        </a:p>
        <a:p>
          <a:endParaRPr lang="en-US" sz="1200" baseline="0"/>
        </a:p>
        <a:p>
          <a:r>
            <a:rPr lang="en-US" sz="1200" baseline="0"/>
            <a:t>ISC = Short Circuit Current Limit.  This applies when the main power MOSFET inside the eFuse is in the saturation region.  The eFuse will be in ISC during a start-up into a short or capacitive load, as well as after exceeding IOL.</a:t>
          </a:r>
          <a:endParaRPr lang="en-US" sz="1200"/>
        </a:p>
      </xdr:txBody>
    </xdr:sp>
    <xdr:clientData/>
  </xdr:twoCellAnchor>
  <xdr:twoCellAnchor>
    <xdr:from>
      <xdr:col>4</xdr:col>
      <xdr:colOff>19050</xdr:colOff>
      <xdr:row>30</xdr:row>
      <xdr:rowOff>101600</xdr:rowOff>
    </xdr:from>
    <xdr:to>
      <xdr:col>4</xdr:col>
      <xdr:colOff>2542284</xdr:colOff>
      <xdr:row>33</xdr:row>
      <xdr:rowOff>43510</xdr:rowOff>
    </xdr:to>
    <xdr:sp macro="" textlink="">
      <xdr:nvSpPr>
        <xdr:cNvPr id="8" name="TextBox 7"/>
        <xdr:cNvSpPr txBox="1"/>
      </xdr:nvSpPr>
      <xdr:spPr>
        <a:xfrm>
          <a:off x="9220200" y="8058150"/>
          <a:ext cx="2523234" cy="49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Approximate values may have small mathematical rounding errors.</a:t>
          </a:r>
        </a:p>
      </xdr:txBody>
    </xdr:sp>
    <xdr:clientData/>
  </xdr:twoCellAnchor>
  <xdr:twoCellAnchor editAs="oneCell">
    <xdr:from>
      <xdr:col>4</xdr:col>
      <xdr:colOff>1342572</xdr:colOff>
      <xdr:row>3</xdr:row>
      <xdr:rowOff>154214</xdr:rowOff>
    </xdr:from>
    <xdr:to>
      <xdr:col>12</xdr:col>
      <xdr:colOff>704848</xdr:colOff>
      <xdr:row>24</xdr:row>
      <xdr:rowOff>61143</xdr:rowOff>
    </xdr:to>
    <xdr:pic>
      <xdr:nvPicPr>
        <xdr:cNvPr id="2" name="Picture 1"/>
        <xdr:cNvPicPr>
          <a:picLocks noChangeAspect="1"/>
        </xdr:cNvPicPr>
      </xdr:nvPicPr>
      <xdr:blipFill>
        <a:blip xmlns:r="http://schemas.openxmlformats.org/officeDocument/2006/relationships" r:embed="rId3"/>
        <a:stretch>
          <a:fillRect/>
        </a:stretch>
      </xdr:blipFill>
      <xdr:spPr>
        <a:xfrm>
          <a:off x="10568215" y="698500"/>
          <a:ext cx="6301919" cy="39527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571500</xdr:colOff>
      <xdr:row>2</xdr:row>
      <xdr:rowOff>272142</xdr:rowOff>
    </xdr:from>
    <xdr:to>
      <xdr:col>11</xdr:col>
      <xdr:colOff>411021</xdr:colOff>
      <xdr:row>25</xdr:row>
      <xdr:rowOff>61539</xdr:rowOff>
    </xdr:to>
    <xdr:pic>
      <xdr:nvPicPr>
        <xdr:cNvPr id="3" name="Picture 2"/>
        <xdr:cNvPicPr>
          <a:picLocks noChangeAspect="1"/>
        </xdr:cNvPicPr>
      </xdr:nvPicPr>
      <xdr:blipFill>
        <a:blip xmlns:r="http://schemas.openxmlformats.org/officeDocument/2006/relationships" r:embed="rId1"/>
        <a:stretch>
          <a:fillRect/>
        </a:stretch>
      </xdr:blipFill>
      <xdr:spPr>
        <a:xfrm>
          <a:off x="8427357" y="752928"/>
          <a:ext cx="4919521" cy="4080182"/>
        </a:xfrm>
        <a:prstGeom prst="rect">
          <a:avLst/>
        </a:prstGeom>
      </xdr:spPr>
    </xdr:pic>
    <xdr:clientData/>
  </xdr:twoCellAnchor>
  <xdr:twoCellAnchor>
    <xdr:from>
      <xdr:col>4</xdr:col>
      <xdr:colOff>589643</xdr:colOff>
      <xdr:row>26</xdr:row>
      <xdr:rowOff>9071</xdr:rowOff>
    </xdr:from>
    <xdr:to>
      <xdr:col>10</xdr:col>
      <xdr:colOff>408214</xdr:colOff>
      <xdr:row>27</xdr:row>
      <xdr:rowOff>81642</xdr:rowOff>
    </xdr:to>
    <xdr:sp macro="" textlink="">
      <xdr:nvSpPr>
        <xdr:cNvPr id="4" name="TextBox 3"/>
        <xdr:cNvSpPr txBox="1"/>
      </xdr:nvSpPr>
      <xdr:spPr>
        <a:xfrm>
          <a:off x="9080500" y="4962071"/>
          <a:ext cx="3628571"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Ramp time is specified</a:t>
          </a:r>
          <a:r>
            <a:rPr lang="en-US" sz="1100" baseline="0"/>
            <a:t> from 1.2 V to 10.8 V with Vcc = 12 V.</a:t>
          </a:r>
          <a:endParaRPr lang="en-US" sz="1100"/>
        </a:p>
      </xdr:txBody>
    </xdr:sp>
    <xdr:clientData/>
  </xdr:twoCellAnchor>
  <xdr:twoCellAnchor editAs="oneCell">
    <xdr:from>
      <xdr:col>1</xdr:col>
      <xdr:colOff>22411</xdr:colOff>
      <xdr:row>3</xdr:row>
      <xdr:rowOff>119530</xdr:rowOff>
    </xdr:from>
    <xdr:to>
      <xdr:col>3</xdr:col>
      <xdr:colOff>1762</xdr:colOff>
      <xdr:row>27</xdr:row>
      <xdr:rowOff>23547</xdr:rowOff>
    </xdr:to>
    <xdr:pic>
      <xdr:nvPicPr>
        <xdr:cNvPr id="6" name="Picture 5"/>
        <xdr:cNvPicPr>
          <a:picLocks noChangeAspect="1"/>
        </xdr:cNvPicPr>
      </xdr:nvPicPr>
      <xdr:blipFill>
        <a:blip xmlns:r="http://schemas.openxmlformats.org/officeDocument/2006/relationships" r:embed="rId2"/>
        <a:stretch>
          <a:fillRect/>
        </a:stretch>
      </xdr:blipFill>
      <xdr:spPr>
        <a:xfrm>
          <a:off x="657411" y="903942"/>
          <a:ext cx="7195939" cy="43863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8185</xdr:colOff>
      <xdr:row>0</xdr:row>
      <xdr:rowOff>163200</xdr:rowOff>
    </xdr:from>
    <xdr:to>
      <xdr:col>7</xdr:col>
      <xdr:colOff>3411</xdr:colOff>
      <xdr:row>3</xdr:row>
      <xdr:rowOff>60739</xdr:rowOff>
    </xdr:to>
    <xdr:sp macro="" textlink="">
      <xdr:nvSpPr>
        <xdr:cNvPr id="5" name="TextBox 4"/>
        <xdr:cNvSpPr txBox="1"/>
      </xdr:nvSpPr>
      <xdr:spPr>
        <a:xfrm>
          <a:off x="1996011" y="163200"/>
          <a:ext cx="6963661" cy="4000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900"/>
            <a:t>Instructions:  Enter PCB area (for copper </a:t>
          </a:r>
          <a:r>
            <a:rPr lang="en-US" sz="900">
              <a:latin typeface="+mn-lt"/>
            </a:rPr>
            <a:t>connected to Vcc Pin per layer), current, and ambient</a:t>
          </a:r>
          <a:r>
            <a:rPr lang="en-US" sz="900" baseline="0">
              <a:latin typeface="+mn-lt"/>
            </a:rPr>
            <a:t> temp in the green boxes.  Observe the junction temperature and case top temperatures in the grey boxes.  </a:t>
          </a:r>
          <a:r>
            <a:rPr lang="en-US" sz="900" baseline="0">
              <a:solidFill>
                <a:schemeClr val="dk1"/>
              </a:solidFill>
              <a:effectLst/>
              <a:latin typeface="+mn-lt"/>
              <a:ea typeface="+mn-ea"/>
              <a:cs typeface="+mn-cs"/>
            </a:rPr>
            <a:t>Copper thickness is 1 oz/sq foot.</a:t>
          </a:r>
          <a:endParaRPr lang="en-US" sz="900">
            <a:effectLst/>
            <a:latin typeface="+mn-lt"/>
          </a:endParaRPr>
        </a:p>
        <a:p>
          <a:endParaRPr lang="en-US" sz="900" baseline="0"/>
        </a:p>
        <a:p>
          <a:endParaRPr lang="en-US" sz="1000"/>
        </a:p>
      </xdr:txBody>
    </xdr:sp>
    <xdr:clientData/>
  </xdr:twoCellAnchor>
  <xdr:twoCellAnchor editAs="oneCell">
    <xdr:from>
      <xdr:col>0</xdr:col>
      <xdr:colOff>182880</xdr:colOff>
      <xdr:row>1</xdr:row>
      <xdr:rowOff>0</xdr:rowOff>
    </xdr:from>
    <xdr:to>
      <xdr:col>1</xdr:col>
      <xdr:colOff>678180</xdr:colOff>
      <xdr:row>18</xdr:row>
      <xdr:rowOff>41343</xdr:rowOff>
    </xdr:to>
    <xdr:pic>
      <xdr:nvPicPr>
        <xdr:cNvPr id="8" name="Picture 7"/>
        <xdr:cNvPicPr>
          <a:picLocks/>
        </xdr:cNvPicPr>
      </xdr:nvPicPr>
      <xdr:blipFill>
        <a:blip xmlns:r="http://schemas.openxmlformats.org/officeDocument/2006/relationships" r:embed="rId1"/>
        <a:stretch>
          <a:fillRect/>
        </a:stretch>
      </xdr:blipFill>
      <xdr:spPr>
        <a:xfrm>
          <a:off x="182880" y="167640"/>
          <a:ext cx="1630680" cy="1325979"/>
        </a:xfrm>
        <a:prstGeom prst="rect">
          <a:avLst/>
        </a:prstGeom>
      </xdr:spPr>
    </xdr:pic>
    <xdr:clientData/>
  </xdr:twoCellAnchor>
  <xdr:twoCellAnchor>
    <xdr:from>
      <xdr:col>3</xdr:col>
      <xdr:colOff>126862</xdr:colOff>
      <xdr:row>24</xdr:row>
      <xdr:rowOff>72831</xdr:rowOff>
    </xdr:from>
    <xdr:to>
      <xdr:col>4</xdr:col>
      <xdr:colOff>1189310</xdr:colOff>
      <xdr:row>28</xdr:row>
      <xdr:rowOff>67009</xdr:rowOff>
    </xdr:to>
    <xdr:sp macro="" textlink="">
      <xdr:nvSpPr>
        <xdr:cNvPr id="10" name="TextBox 9"/>
        <xdr:cNvSpPr txBox="1"/>
      </xdr:nvSpPr>
      <xdr:spPr>
        <a:xfrm>
          <a:off x="5217905" y="2574179"/>
          <a:ext cx="2343492" cy="634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Example layout</a:t>
          </a:r>
          <a:r>
            <a:rPr lang="en-US" sz="1100" baseline="0"/>
            <a:t> and basis for model</a:t>
          </a:r>
          <a:r>
            <a:rPr lang="en-US" sz="1100"/>
            <a:t>.  Layer 1 shown.  Layers 2</a:t>
          </a:r>
          <a:r>
            <a:rPr lang="en-US" sz="1100" baseline="0"/>
            <a:t>, 3, and 4 are identical to layer 1.</a:t>
          </a:r>
          <a:endParaRPr lang="en-US" sz="1100"/>
        </a:p>
      </xdr:txBody>
    </xdr:sp>
    <xdr:clientData/>
  </xdr:twoCellAnchor>
  <xdr:twoCellAnchor editAs="oneCell">
    <xdr:from>
      <xdr:col>2</xdr:col>
      <xdr:colOff>2120347</xdr:colOff>
      <xdr:row>21</xdr:row>
      <xdr:rowOff>99391</xdr:rowOff>
    </xdr:from>
    <xdr:to>
      <xdr:col>3</xdr:col>
      <xdr:colOff>40372</xdr:colOff>
      <xdr:row>28</xdr:row>
      <xdr:rowOff>74743</xdr:rowOff>
    </xdr:to>
    <xdr:pic>
      <xdr:nvPicPr>
        <xdr:cNvPr id="11" name="Pictur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08173" y="2092739"/>
          <a:ext cx="1023242" cy="11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5522</xdr:colOff>
      <xdr:row>21</xdr:row>
      <xdr:rowOff>171172</xdr:rowOff>
    </xdr:from>
    <xdr:to>
      <xdr:col>2</xdr:col>
      <xdr:colOff>1969066</xdr:colOff>
      <xdr:row>27</xdr:row>
      <xdr:rowOff>127000</xdr:rowOff>
    </xdr:to>
    <xdr:pic>
      <xdr:nvPicPr>
        <xdr:cNvPr id="12" name="Picture 1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3348" y="2164520"/>
          <a:ext cx="1963544" cy="944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A373"/>
  <sheetViews>
    <sheetView tabSelected="1" zoomScale="85" zoomScaleNormal="85" workbookViewId="0">
      <selection activeCell="C28" sqref="C28"/>
    </sheetView>
  </sheetViews>
  <sheetFormatPr defaultColWidth="8.85546875" defaultRowHeight="15" x14ac:dyDescent="0.25"/>
  <cols>
    <col min="1" max="1" width="2.140625" style="1" customWidth="1"/>
    <col min="2" max="2" width="50.140625" style="1" customWidth="1"/>
    <col min="3" max="3" width="28.5703125" style="1" customWidth="1"/>
    <col min="4" max="4" width="51" style="1" customWidth="1"/>
    <col min="5" max="5" width="36.5703125" style="1" bestFit="1" customWidth="1"/>
    <col min="6" max="12" width="8.85546875" style="1"/>
    <col min="13" max="13" width="17.140625" style="1" customWidth="1"/>
    <col min="14" max="14" width="15.42578125" style="1" customWidth="1"/>
    <col min="15" max="15" width="13.5703125" style="1" customWidth="1"/>
    <col min="16" max="16" width="13.140625" style="1" customWidth="1"/>
    <col min="17" max="17" width="15.85546875" style="1" customWidth="1"/>
    <col min="18" max="18" width="15.42578125" style="1" customWidth="1"/>
    <col min="19" max="19" width="10.85546875" style="1" customWidth="1"/>
    <col min="20" max="20" width="23.5703125" style="1" customWidth="1"/>
    <col min="21" max="21" width="17.5703125" style="1" customWidth="1"/>
    <col min="22" max="22" width="14.85546875" style="1" customWidth="1"/>
    <col min="23" max="23" width="15" style="1" customWidth="1"/>
    <col min="24" max="24" width="18.85546875" style="1" customWidth="1"/>
    <col min="25" max="25" width="24.85546875" style="1" customWidth="1"/>
    <col min="26" max="26" width="20.42578125" style="1" customWidth="1"/>
    <col min="27" max="27" width="16.42578125" style="1" customWidth="1"/>
    <col min="28" max="28" width="14.42578125" style="1" customWidth="1"/>
    <col min="29" max="29" width="13.5703125" style="1" customWidth="1"/>
    <col min="30" max="30" width="14.85546875" style="1" customWidth="1"/>
    <col min="31" max="31" width="10.5703125" style="1" customWidth="1"/>
    <col min="32" max="32" width="16.42578125" style="1" customWidth="1"/>
    <col min="33" max="33" width="15.42578125" style="1" customWidth="1"/>
    <col min="34" max="35" width="13.5703125" style="1" customWidth="1"/>
    <col min="36" max="36" width="11.42578125" style="1" customWidth="1"/>
    <col min="37" max="37" width="10.5703125" style="1" customWidth="1"/>
    <col min="38" max="38" width="12" style="1" customWidth="1"/>
    <col min="39" max="16384" width="8.85546875" style="1"/>
  </cols>
  <sheetData>
    <row r="1" spans="1:105" x14ac:dyDescent="0.25">
      <c r="A1" s="2"/>
      <c r="B1" s="2"/>
      <c r="C1" s="5" t="s">
        <v>2</v>
      </c>
      <c r="D1" s="6"/>
      <c r="E1" s="2"/>
      <c r="F1" s="2"/>
      <c r="G1" s="2"/>
      <c r="H1" s="2"/>
      <c r="I1" s="2"/>
      <c r="J1" s="2"/>
      <c r="K1" s="2"/>
      <c r="L1" s="2"/>
      <c r="M1" s="2"/>
      <c r="N1" s="2"/>
      <c r="O1" s="2"/>
      <c r="P1" s="2"/>
      <c r="Q1" s="2"/>
      <c r="R1" s="2"/>
      <c r="S1" s="2"/>
      <c r="T1" s="2"/>
      <c r="U1" s="2"/>
      <c r="V1" s="2"/>
      <c r="W1" s="2"/>
      <c r="X1" s="2"/>
      <c r="Y1" s="2"/>
      <c r="Z1" s="2"/>
      <c r="AA1" s="2"/>
      <c r="AB1" s="2"/>
      <c r="AC1" s="2"/>
      <c r="AD1" s="2"/>
      <c r="AE1" s="2"/>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row>
    <row r="2" spans="1:105" x14ac:dyDescent="0.25">
      <c r="A2" s="2"/>
      <c r="B2" s="2"/>
      <c r="C2" s="7"/>
      <c r="D2" s="6"/>
      <c r="E2" s="2"/>
      <c r="F2" s="2"/>
      <c r="G2" s="2"/>
      <c r="H2" s="2"/>
      <c r="I2" s="2"/>
      <c r="J2" s="2"/>
      <c r="K2" s="2"/>
      <c r="L2" s="2"/>
      <c r="M2" s="2"/>
      <c r="N2" s="2"/>
      <c r="O2" s="2"/>
      <c r="P2" s="2"/>
      <c r="Q2" s="2"/>
      <c r="R2" s="2"/>
      <c r="S2" s="2"/>
      <c r="T2" s="2"/>
      <c r="U2" s="2"/>
      <c r="V2" s="2"/>
      <c r="W2" s="2"/>
      <c r="X2" s="2"/>
      <c r="Y2" s="2"/>
      <c r="Z2" s="2"/>
      <c r="AA2" s="2"/>
      <c r="AB2" s="2"/>
      <c r="AC2" s="2"/>
      <c r="AD2" s="2"/>
      <c r="AE2" s="2"/>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row>
    <row r="3" spans="1:105" x14ac:dyDescent="0.25">
      <c r="A3" s="2"/>
      <c r="B3" s="2"/>
      <c r="C3" s="7" t="s">
        <v>1</v>
      </c>
      <c r="D3" s="6"/>
      <c r="E3" s="2"/>
      <c r="F3" s="2"/>
      <c r="G3" s="2"/>
      <c r="H3" s="2"/>
      <c r="I3" s="2"/>
      <c r="J3" s="2"/>
      <c r="K3" s="2"/>
      <c r="L3" s="2"/>
      <c r="M3" s="2"/>
      <c r="N3" s="2"/>
      <c r="O3" s="2"/>
      <c r="P3" s="2"/>
      <c r="Q3" s="2"/>
      <c r="R3" s="2"/>
      <c r="S3" s="2"/>
      <c r="T3" s="2"/>
      <c r="U3" s="2"/>
      <c r="V3" s="2"/>
      <c r="W3" s="2"/>
      <c r="X3" s="2"/>
      <c r="Y3" s="2"/>
      <c r="Z3" s="2"/>
      <c r="AA3" s="2"/>
      <c r="AB3" s="2"/>
      <c r="AC3" s="2"/>
      <c r="AD3" s="2"/>
      <c r="AE3" s="2"/>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row>
    <row r="4" spans="1:105" ht="23.25" x14ac:dyDescent="0.35">
      <c r="A4" s="2"/>
      <c r="B4" s="2"/>
      <c r="C4" s="11"/>
      <c r="D4" s="10"/>
      <c r="E4" s="10"/>
      <c r="F4" s="2"/>
      <c r="G4" s="2"/>
      <c r="H4" s="2"/>
      <c r="I4" s="2"/>
      <c r="J4" s="2"/>
      <c r="K4" s="2"/>
      <c r="L4" s="2"/>
      <c r="M4" s="2"/>
      <c r="N4" s="2"/>
      <c r="O4" s="2"/>
      <c r="P4" s="2"/>
      <c r="Q4" s="2"/>
      <c r="R4" s="2"/>
      <c r="S4" s="2"/>
      <c r="T4" s="2"/>
      <c r="U4" s="2"/>
      <c r="V4" s="2"/>
      <c r="W4" s="2"/>
      <c r="X4" s="2"/>
      <c r="Y4" s="2"/>
      <c r="Z4" s="2"/>
      <c r="AA4" s="2"/>
      <c r="AB4" s="2"/>
      <c r="AC4" s="2"/>
      <c r="AD4" s="2"/>
      <c r="AE4" s="2"/>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row>
    <row r="5" spans="1:105" ht="23.25" x14ac:dyDescent="0.35">
      <c r="A5" s="2"/>
      <c r="B5" s="2"/>
      <c r="C5" s="11"/>
      <c r="D5" s="10"/>
      <c r="E5" s="10"/>
      <c r="F5" s="2"/>
      <c r="G5" s="2"/>
      <c r="H5" s="2"/>
      <c r="I5" s="2"/>
      <c r="J5" s="2"/>
      <c r="K5" s="2"/>
      <c r="L5" s="2"/>
      <c r="M5" s="2"/>
      <c r="N5" s="2"/>
      <c r="O5" s="2"/>
      <c r="P5" s="2"/>
      <c r="Q5" s="2"/>
      <c r="R5" s="2"/>
      <c r="S5" s="2"/>
      <c r="T5" s="2"/>
      <c r="U5" s="2"/>
      <c r="V5" s="2"/>
      <c r="W5" s="2"/>
      <c r="X5" s="2"/>
      <c r="Y5" s="2"/>
      <c r="Z5" s="2"/>
      <c r="AA5" s="2"/>
      <c r="AB5" s="2"/>
      <c r="AC5" s="2"/>
      <c r="AD5" s="2"/>
      <c r="AE5" s="2"/>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row>
    <row r="6" spans="1:105" x14ac:dyDescent="0.25">
      <c r="A6" s="2"/>
      <c r="B6" s="2"/>
      <c r="C6" s="2"/>
      <c r="D6" s="2"/>
      <c r="E6" s="2" t="s">
        <v>4</v>
      </c>
      <c r="F6" s="2"/>
      <c r="G6" s="2"/>
      <c r="H6" s="2"/>
      <c r="I6" s="2"/>
      <c r="J6" s="2"/>
      <c r="K6" s="2"/>
      <c r="L6" s="2"/>
      <c r="M6" s="2"/>
      <c r="N6" s="2"/>
      <c r="O6" s="2"/>
      <c r="P6" s="2"/>
      <c r="Q6" s="2"/>
      <c r="R6" s="2"/>
      <c r="S6" s="2"/>
      <c r="T6" s="2"/>
      <c r="U6" s="2"/>
      <c r="V6" s="2"/>
      <c r="W6" s="2"/>
      <c r="X6" s="2"/>
      <c r="Y6" s="2"/>
      <c r="Z6" s="2"/>
      <c r="AA6" s="2"/>
      <c r="AB6" s="2"/>
      <c r="AC6" s="2"/>
      <c r="AD6" s="2"/>
      <c r="AE6" s="2"/>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row>
    <row r="7" spans="1:105" x14ac:dyDescent="0.25">
      <c r="A7" s="2"/>
      <c r="B7" s="2"/>
      <c r="C7" s="2"/>
      <c r="D7" s="2"/>
      <c r="E7" s="2"/>
      <c r="F7" s="2"/>
      <c r="G7" s="2">
        <f>G8</f>
        <v>0</v>
      </c>
      <c r="H7" s="2"/>
      <c r="I7" s="2"/>
      <c r="J7" s="2"/>
      <c r="K7" s="2"/>
      <c r="L7" s="2"/>
      <c r="M7" s="2"/>
      <c r="N7" s="2"/>
      <c r="O7" s="2"/>
      <c r="P7" s="2"/>
      <c r="Q7" s="2"/>
      <c r="R7" s="2"/>
      <c r="S7" s="2"/>
      <c r="T7" s="2"/>
      <c r="U7" s="2"/>
      <c r="V7" s="2"/>
      <c r="W7" s="2"/>
      <c r="X7" s="2"/>
      <c r="Y7" s="2"/>
      <c r="Z7" s="2"/>
      <c r="AA7" s="2"/>
      <c r="AB7" s="2"/>
      <c r="AC7" s="2"/>
      <c r="AD7" s="2"/>
      <c r="AE7" s="2"/>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row>
    <row r="8" spans="1:105"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row>
    <row r="9" spans="1:105"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row>
    <row r="10" spans="1:105"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row>
    <row r="11" spans="1:105"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row>
    <row r="12" spans="1:105" x14ac:dyDescent="0.25">
      <c r="A12" s="2"/>
      <c r="B12" s="2"/>
      <c r="C12" s="8"/>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row>
    <row r="13" spans="1:105"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row>
    <row r="14" spans="1:105"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row>
    <row r="15" spans="1:105"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row>
    <row r="16" spans="1:105"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row>
    <row r="17" spans="1:105"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row>
    <row r="18" spans="1:105"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row>
    <row r="19" spans="1:105"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row>
    <row r="20" spans="1:105"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row>
    <row r="21" spans="1:105"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row>
    <row r="22" spans="1:105"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row>
    <row r="23" spans="1:105"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row>
    <row r="24" spans="1:105"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row>
    <row r="25" spans="1:105" ht="152.44999999999999"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row>
    <row r="26" spans="1:105"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row>
    <row r="27" spans="1:105" ht="23.25" x14ac:dyDescent="0.35">
      <c r="A27" s="2"/>
      <c r="B27" s="2"/>
      <c r="C27" s="43" t="s">
        <v>22</v>
      </c>
      <c r="D27" s="43" t="s">
        <v>26</v>
      </c>
      <c r="E27" s="42" t="s">
        <v>24</v>
      </c>
      <c r="F27" s="2"/>
      <c r="G27" s="2"/>
      <c r="H27" s="2"/>
      <c r="I27" s="2"/>
      <c r="J27" s="2"/>
      <c r="K27" s="2"/>
      <c r="L27" s="2"/>
      <c r="M27" s="2"/>
      <c r="N27" s="2"/>
      <c r="O27" s="2"/>
      <c r="P27" s="2"/>
      <c r="Q27" s="2"/>
      <c r="R27" s="2"/>
      <c r="S27" s="2"/>
      <c r="T27" s="2"/>
      <c r="U27" s="2"/>
      <c r="V27" s="2"/>
      <c r="W27" s="2"/>
      <c r="X27" s="2"/>
      <c r="Y27" s="2"/>
      <c r="Z27" s="2"/>
      <c r="AA27" s="2"/>
      <c r="AB27" s="2"/>
      <c r="AC27" s="2"/>
      <c r="AD27" s="2"/>
      <c r="AE27" s="2"/>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row>
    <row r="28" spans="1:105" ht="23.25" x14ac:dyDescent="0.35">
      <c r="A28" s="2"/>
      <c r="B28" s="2"/>
      <c r="C28" s="12">
        <v>5</v>
      </c>
      <c r="D28" s="44">
        <f>IF(C28&lt;3,"IOL cannot be set lower than 3 A",IF(C28&gt;=11.8,"Choose an IOL below 11.8",VLOOKUP(ROUND(C28,3),N89:O169,2,TRUE)))</f>
        <v>19</v>
      </c>
      <c r="E28" s="45">
        <f>VLOOKUP(D28,T89:U169,2,TRUE)</f>
        <v>2.2999999999999998</v>
      </c>
      <c r="F28" s="2"/>
      <c r="G28" s="2"/>
      <c r="H28" s="2"/>
      <c r="I28" s="2"/>
      <c r="J28" s="2"/>
      <c r="K28" s="2"/>
      <c r="L28" s="2"/>
      <c r="M28" s="2"/>
      <c r="N28" s="2"/>
      <c r="O28" s="2"/>
      <c r="P28" s="2"/>
      <c r="Q28" s="2"/>
      <c r="R28" s="2"/>
      <c r="S28" s="2"/>
      <c r="T28" s="2"/>
      <c r="U28" s="2"/>
      <c r="V28" s="2"/>
      <c r="W28" s="2"/>
      <c r="X28" s="2"/>
      <c r="Y28" s="2"/>
      <c r="Z28" s="2"/>
      <c r="AA28" s="2"/>
      <c r="AB28" s="2"/>
      <c r="AC28" s="2"/>
      <c r="AD28" s="2"/>
      <c r="AE28" s="2"/>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row>
    <row r="29" spans="1:105" ht="23.25" x14ac:dyDescent="0.35">
      <c r="A29" s="2"/>
      <c r="B29" s="2"/>
      <c r="C29" s="43" t="s">
        <v>23</v>
      </c>
      <c r="D29" s="43" t="s">
        <v>27</v>
      </c>
      <c r="E29" s="42" t="s">
        <v>25</v>
      </c>
      <c r="F29" s="2"/>
      <c r="G29" s="2"/>
      <c r="H29" s="2"/>
      <c r="I29" s="2"/>
      <c r="J29" s="2"/>
      <c r="K29" s="2"/>
      <c r="L29" s="2"/>
      <c r="M29" s="2"/>
      <c r="N29" s="2"/>
      <c r="O29" s="2"/>
      <c r="P29" s="2"/>
      <c r="Q29" s="2"/>
      <c r="R29" s="2"/>
      <c r="S29" s="2"/>
      <c r="T29" s="2"/>
      <c r="U29" s="2"/>
      <c r="V29" s="2"/>
      <c r="W29" s="2"/>
      <c r="X29" s="2"/>
      <c r="Y29" s="2"/>
      <c r="Z29" s="2"/>
      <c r="AA29" s="2"/>
      <c r="AB29" s="2"/>
      <c r="AC29" s="2"/>
      <c r="AD29" s="2"/>
      <c r="AE29" s="2"/>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row>
    <row r="30" spans="1:105" ht="23.25" x14ac:dyDescent="0.35">
      <c r="A30" s="2"/>
      <c r="B30" s="2"/>
      <c r="C30" s="12">
        <v>2.2999999999999998</v>
      </c>
      <c r="D30" s="44">
        <f>IF(C30&lt;0.7,"ISC cannot be set lower than 0.7 A",IF(C30&gt;=8.1,"Choose an ISC below 8.1",VLOOKUP(ROUND(C30,3),Q89:R169,2,TRUE)))</f>
        <v>19</v>
      </c>
      <c r="E30" s="45">
        <f>VLOOKUP(D30,W89:X169,2,TRUE)</f>
        <v>5</v>
      </c>
      <c r="F30" s="2"/>
      <c r="G30" s="2"/>
      <c r="H30" s="2"/>
      <c r="I30" s="2"/>
      <c r="J30" s="2"/>
      <c r="K30" s="2"/>
      <c r="L30" s="2"/>
      <c r="M30" s="2"/>
      <c r="N30" s="2"/>
      <c r="O30" s="2"/>
      <c r="P30" s="2"/>
      <c r="Q30" s="2"/>
      <c r="R30" s="2"/>
      <c r="S30" s="2"/>
      <c r="T30" s="2"/>
      <c r="U30" s="2"/>
      <c r="V30" s="2"/>
      <c r="W30" s="2"/>
      <c r="X30" s="2"/>
      <c r="Y30" s="2"/>
      <c r="Z30" s="2"/>
      <c r="AA30" s="2"/>
      <c r="AB30" s="2"/>
      <c r="AC30" s="2"/>
      <c r="AD30" s="2"/>
      <c r="AE30" s="2"/>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row>
    <row r="31" spans="1:105"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row>
    <row r="32" spans="1:105"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row>
    <row r="33" spans="1:105"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row>
    <row r="34" spans="1:105"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row>
    <row r="35" spans="1:105"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row>
    <row r="36" spans="1:105"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row>
    <row r="37" spans="1:105"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row>
    <row r="38" spans="1:105"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row>
    <row r="39" spans="1:105"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row>
    <row r="40" spans="1:105"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row>
    <row r="41" spans="1:105"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row>
    <row r="42" spans="1:105"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row>
    <row r="43" spans="1:105"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row>
    <row r="44" spans="1:105"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row>
    <row r="45" spans="1:105"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row>
    <row r="46" spans="1:105"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row>
    <row r="47" spans="1:105"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row>
    <row r="48" spans="1:105"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row>
    <row r="49" spans="1:105"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row>
    <row r="50" spans="1:105"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row>
    <row r="51" spans="1:105"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row>
    <row r="52" spans="1:105"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row>
    <row r="53" spans="1:105"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row>
    <row r="54" spans="1:105"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row>
    <row r="55" spans="1:105"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row>
    <row r="56" spans="1:105"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row>
    <row r="57" spans="1:105"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row>
    <row r="58" spans="1:105"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row>
    <row r="59" spans="1:105"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row>
    <row r="60" spans="1:105"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row>
    <row r="61" spans="1:105"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row>
    <row r="62" spans="1:105"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row>
    <row r="63" spans="1:105"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row>
    <row r="64" spans="1:105"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row>
    <row r="65" spans="1:105"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row>
    <row r="66" spans="1:105"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row>
    <row r="67" spans="1:105"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row>
    <row r="68" spans="1:105"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row>
    <row r="69" spans="1:105"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row>
    <row r="70" spans="1:105"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row>
    <row r="71" spans="1:105"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row>
    <row r="72" spans="1:105"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row>
    <row r="73" spans="1:105"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row>
    <row r="74" spans="1:105"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row>
    <row r="75" spans="1:105"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row>
    <row r="76" spans="1:105"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row>
    <row r="77" spans="1:105"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row>
    <row r="78" spans="1:105"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row>
    <row r="79" spans="1:105"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row>
    <row r="80" spans="1:105"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row>
    <row r="81" spans="1:105"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row>
    <row r="82" spans="1:105"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row>
    <row r="83" spans="1:105"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row>
    <row r="84" spans="1:105"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row>
    <row r="85" spans="1:105"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c r="CX85" s="41"/>
      <c r="CY85" s="41"/>
      <c r="CZ85" s="41"/>
      <c r="DA85" s="41"/>
    </row>
    <row r="86" spans="1:105"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c r="CX86" s="41"/>
      <c r="CY86" s="41"/>
      <c r="CZ86" s="41"/>
      <c r="DA86" s="41"/>
    </row>
    <row r="87" spans="1:105" x14ac:dyDescent="0.25">
      <c r="A87" s="2"/>
      <c r="B87" s="2"/>
      <c r="C87" s="2"/>
      <c r="D87" s="2"/>
      <c r="E87" s="2"/>
      <c r="F87" s="2"/>
      <c r="G87" s="2"/>
      <c r="H87" s="2"/>
      <c r="I87" s="2"/>
      <c r="J87" s="2"/>
      <c r="K87" s="2"/>
      <c r="L87" s="2"/>
      <c r="M87" s="2"/>
      <c r="N87" s="2" t="s">
        <v>18</v>
      </c>
      <c r="O87" s="2"/>
      <c r="P87" s="2"/>
      <c r="Q87" s="2" t="s">
        <v>19</v>
      </c>
      <c r="R87" s="2"/>
      <c r="S87" s="2"/>
      <c r="T87" s="2" t="s">
        <v>20</v>
      </c>
      <c r="U87" s="2"/>
      <c r="V87" s="2"/>
      <c r="W87" s="2" t="s">
        <v>21</v>
      </c>
      <c r="X87" s="2"/>
      <c r="Y87" s="2"/>
      <c r="Z87" s="2"/>
      <c r="AA87" s="2"/>
      <c r="AB87" s="2"/>
      <c r="AC87" s="2"/>
      <c r="AD87" s="2"/>
      <c r="AE87" s="2"/>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row>
    <row r="88" spans="1:105" x14ac:dyDescent="0.25">
      <c r="A88" s="2"/>
      <c r="B88" s="2"/>
      <c r="C88" s="2"/>
      <c r="D88" s="2"/>
      <c r="E88" s="2"/>
      <c r="F88" s="2"/>
      <c r="G88" s="2"/>
      <c r="H88" s="2"/>
      <c r="I88" s="2"/>
      <c r="J88" s="2"/>
      <c r="K88" s="2"/>
      <c r="L88" s="2"/>
      <c r="M88" s="2"/>
      <c r="N88" s="2" t="s">
        <v>16</v>
      </c>
      <c r="O88" s="2" t="s">
        <v>0</v>
      </c>
      <c r="P88" s="2"/>
      <c r="Q88" s="2" t="s">
        <v>17</v>
      </c>
      <c r="R88" s="2" t="s">
        <v>0</v>
      </c>
      <c r="S88" s="2"/>
      <c r="T88" s="2" t="s">
        <v>0</v>
      </c>
      <c r="U88" s="2" t="s">
        <v>17</v>
      </c>
      <c r="V88" s="2"/>
      <c r="W88" s="2" t="s">
        <v>0</v>
      </c>
      <c r="X88" s="2" t="s">
        <v>16</v>
      </c>
      <c r="Y88" s="2"/>
      <c r="Z88" s="2"/>
      <c r="AA88" s="2"/>
      <c r="AB88" s="2"/>
      <c r="AC88" s="2"/>
      <c r="AD88" s="2"/>
      <c r="AE88" s="2"/>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c r="CW88" s="41"/>
      <c r="CX88" s="41"/>
      <c r="CY88" s="41"/>
      <c r="CZ88" s="41"/>
      <c r="DA88" s="41"/>
    </row>
    <row r="89" spans="1:105" x14ac:dyDescent="0.25">
      <c r="A89" s="2"/>
      <c r="B89" s="2"/>
      <c r="C89" s="2"/>
      <c r="D89" s="2"/>
      <c r="E89" s="2"/>
      <c r="F89" s="2"/>
      <c r="G89" s="2"/>
      <c r="H89" s="2"/>
      <c r="I89" s="2"/>
      <c r="J89" s="2"/>
      <c r="K89" s="2"/>
      <c r="L89" s="2"/>
      <c r="M89" s="2"/>
      <c r="N89" s="2">
        <v>3</v>
      </c>
      <c r="O89" s="2">
        <v>60</v>
      </c>
      <c r="P89" s="2"/>
      <c r="Q89" s="2">
        <v>0.6</v>
      </c>
      <c r="R89" s="2">
        <v>60</v>
      </c>
      <c r="S89" s="2"/>
      <c r="T89" s="2">
        <v>8</v>
      </c>
      <c r="U89" s="2">
        <v>8.1</v>
      </c>
      <c r="V89" s="2"/>
      <c r="W89" s="2">
        <v>8</v>
      </c>
      <c r="X89" s="2">
        <v>11.8</v>
      </c>
      <c r="Y89" s="2"/>
      <c r="Z89" s="2"/>
      <c r="AA89" s="2"/>
      <c r="AB89" s="2"/>
      <c r="AC89" s="2"/>
      <c r="AD89" s="2"/>
      <c r="AE89" s="2"/>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row>
    <row r="90" spans="1:105" x14ac:dyDescent="0.25">
      <c r="A90" s="2"/>
      <c r="B90" s="2"/>
      <c r="C90" s="2"/>
      <c r="D90" s="2"/>
      <c r="E90" s="2"/>
      <c r="F90" s="2"/>
      <c r="G90" s="2"/>
      <c r="H90" s="2"/>
      <c r="I90" s="2"/>
      <c r="J90" s="2"/>
      <c r="K90" s="2"/>
      <c r="L90" s="2"/>
      <c r="M90" s="2"/>
      <c r="N90" s="2">
        <v>3</v>
      </c>
      <c r="O90" s="2">
        <v>59</v>
      </c>
      <c r="P90" s="2"/>
      <c r="Q90" s="2">
        <v>0.6</v>
      </c>
      <c r="R90" s="2">
        <v>59</v>
      </c>
      <c r="S90" s="2"/>
      <c r="T90" s="2">
        <v>9</v>
      </c>
      <c r="U90" s="2">
        <v>7</v>
      </c>
      <c r="V90" s="2"/>
      <c r="W90" s="2">
        <v>9</v>
      </c>
      <c r="X90" s="2">
        <v>9</v>
      </c>
      <c r="Y90" s="2"/>
      <c r="Z90" s="2"/>
      <c r="AA90" s="2"/>
      <c r="AB90" s="2"/>
      <c r="AC90" s="2"/>
      <c r="AD90" s="2"/>
      <c r="AE90" s="2"/>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c r="CX90" s="41"/>
      <c r="CY90" s="41"/>
      <c r="CZ90" s="41"/>
      <c r="DA90" s="41"/>
    </row>
    <row r="91" spans="1:105" x14ac:dyDescent="0.25">
      <c r="A91" s="2"/>
      <c r="B91" s="2"/>
      <c r="C91" s="2"/>
      <c r="D91" s="2"/>
      <c r="E91" s="2"/>
      <c r="F91" s="2"/>
      <c r="G91" s="2"/>
      <c r="H91" s="2"/>
      <c r="I91" s="2"/>
      <c r="J91" s="2"/>
      <c r="K91" s="2"/>
      <c r="L91" s="2"/>
      <c r="M91" s="2"/>
      <c r="N91" s="2">
        <v>3</v>
      </c>
      <c r="O91" s="2">
        <v>58</v>
      </c>
      <c r="P91" s="2"/>
      <c r="Q91" s="2">
        <v>0.7</v>
      </c>
      <c r="R91" s="2">
        <v>58</v>
      </c>
      <c r="S91" s="2"/>
      <c r="T91" s="2">
        <v>10</v>
      </c>
      <c r="U91" s="2">
        <v>5.5</v>
      </c>
      <c r="V91" s="2"/>
      <c r="W91" s="2">
        <v>10</v>
      </c>
      <c r="X91" s="2">
        <v>8.8000000000000007</v>
      </c>
      <c r="Y91" s="2"/>
      <c r="Z91" s="2"/>
      <c r="AA91" s="2"/>
      <c r="AB91" s="2"/>
      <c r="AC91" s="2"/>
      <c r="AD91" s="2"/>
      <c r="AE91" s="2"/>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c r="CX91" s="41"/>
      <c r="CY91" s="41"/>
      <c r="CZ91" s="41"/>
      <c r="DA91" s="41"/>
    </row>
    <row r="92" spans="1:105" x14ac:dyDescent="0.25">
      <c r="A92" s="2"/>
      <c r="B92" s="2"/>
      <c r="C92" s="2"/>
      <c r="D92" s="2"/>
      <c r="E92" s="2"/>
      <c r="F92" s="2"/>
      <c r="G92" s="2"/>
      <c r="H92" s="2"/>
      <c r="I92" s="2"/>
      <c r="J92" s="2"/>
      <c r="K92" s="2"/>
      <c r="L92" s="2"/>
      <c r="M92" s="2"/>
      <c r="N92" s="2">
        <v>3</v>
      </c>
      <c r="O92" s="2">
        <v>57</v>
      </c>
      <c r="P92" s="2"/>
      <c r="Q92" s="2">
        <v>0.7</v>
      </c>
      <c r="R92" s="2">
        <v>57</v>
      </c>
      <c r="S92" s="2"/>
      <c r="T92" s="2">
        <v>11</v>
      </c>
      <c r="U92" s="2">
        <v>4.7</v>
      </c>
      <c r="V92" s="2"/>
      <c r="W92" s="2">
        <v>11</v>
      </c>
      <c r="X92" s="2">
        <v>8</v>
      </c>
      <c r="Y92" s="2"/>
      <c r="Z92" s="2"/>
      <c r="AA92" s="2"/>
      <c r="AB92" s="2"/>
      <c r="AC92" s="2"/>
      <c r="AD92" s="2"/>
      <c r="AE92" s="2"/>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c r="CX92" s="41"/>
      <c r="CY92" s="41"/>
      <c r="CZ92" s="41"/>
      <c r="DA92" s="41"/>
    </row>
    <row r="93" spans="1:105" x14ac:dyDescent="0.25">
      <c r="A93" s="2"/>
      <c r="B93" s="2"/>
      <c r="C93" s="2"/>
      <c r="D93" s="2"/>
      <c r="E93" s="2"/>
      <c r="F93" s="2"/>
      <c r="G93" s="2"/>
      <c r="H93" s="2"/>
      <c r="I93" s="2"/>
      <c r="J93" s="2"/>
      <c r="K93" s="2"/>
      <c r="L93" s="2"/>
      <c r="M93" s="2"/>
      <c r="N93" s="2">
        <v>3</v>
      </c>
      <c r="O93" s="2">
        <v>56</v>
      </c>
      <c r="P93" s="2"/>
      <c r="Q93" s="2">
        <v>0.7</v>
      </c>
      <c r="R93" s="2">
        <v>56</v>
      </c>
      <c r="S93" s="2"/>
      <c r="T93" s="2">
        <v>12</v>
      </c>
      <c r="U93" s="2">
        <v>4.2</v>
      </c>
      <c r="V93" s="2"/>
      <c r="W93" s="2">
        <v>12</v>
      </c>
      <c r="X93" s="2">
        <v>7.2</v>
      </c>
      <c r="Y93" s="2"/>
      <c r="Z93" s="2"/>
      <c r="AA93" s="2"/>
      <c r="AB93" s="2"/>
      <c r="AC93" s="2"/>
      <c r="AD93" s="2"/>
      <c r="AE93" s="2"/>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c r="CX93" s="41"/>
      <c r="CY93" s="41"/>
      <c r="CZ93" s="41"/>
      <c r="DA93" s="41"/>
    </row>
    <row r="94" spans="1:105" x14ac:dyDescent="0.25">
      <c r="A94" s="2"/>
      <c r="B94" s="2"/>
      <c r="C94" s="2"/>
      <c r="D94" s="2"/>
      <c r="E94" s="2"/>
      <c r="F94" s="2"/>
      <c r="G94" s="2"/>
      <c r="H94" s="2"/>
      <c r="I94" s="2"/>
      <c r="J94" s="2"/>
      <c r="K94" s="2"/>
      <c r="L94" s="2"/>
      <c r="M94" s="2"/>
      <c r="N94" s="2">
        <v>3</v>
      </c>
      <c r="O94" s="2">
        <v>55</v>
      </c>
      <c r="P94" s="2"/>
      <c r="Q94" s="2">
        <v>0.7</v>
      </c>
      <c r="R94" s="2">
        <v>55</v>
      </c>
      <c r="S94" s="2"/>
      <c r="T94" s="2">
        <v>13</v>
      </c>
      <c r="U94" s="2">
        <v>3.6</v>
      </c>
      <c r="V94" s="2"/>
      <c r="W94" s="2">
        <v>13</v>
      </c>
      <c r="X94" s="2">
        <v>6.6</v>
      </c>
      <c r="Y94" s="2"/>
      <c r="Z94" s="2"/>
      <c r="AA94" s="2"/>
      <c r="AB94" s="2"/>
      <c r="AC94" s="2"/>
      <c r="AD94" s="2"/>
      <c r="AE94" s="2"/>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c r="CX94" s="41"/>
      <c r="CY94" s="41"/>
      <c r="CZ94" s="41"/>
      <c r="DA94" s="41"/>
    </row>
    <row r="95" spans="1:105" x14ac:dyDescent="0.25">
      <c r="A95" s="2"/>
      <c r="B95" s="2"/>
      <c r="C95" s="2"/>
      <c r="D95" s="2"/>
      <c r="E95" s="2"/>
      <c r="F95" s="2"/>
      <c r="G95" s="2"/>
      <c r="H95" s="2"/>
      <c r="I95" s="2"/>
      <c r="J95" s="2"/>
      <c r="K95" s="2"/>
      <c r="L95" s="2"/>
      <c r="M95" s="2"/>
      <c r="N95" s="2">
        <v>3</v>
      </c>
      <c r="O95" s="2">
        <v>54</v>
      </c>
      <c r="P95" s="2"/>
      <c r="Q95" s="2">
        <v>0.7</v>
      </c>
      <c r="R95" s="2">
        <v>54</v>
      </c>
      <c r="S95" s="2"/>
      <c r="T95" s="2">
        <v>14</v>
      </c>
      <c r="U95" s="2">
        <v>3.3</v>
      </c>
      <c r="V95" s="2"/>
      <c r="W95" s="2">
        <v>14</v>
      </c>
      <c r="X95" s="2">
        <v>6.1</v>
      </c>
      <c r="Y95" s="2"/>
      <c r="Z95" s="2"/>
      <c r="AA95" s="2"/>
      <c r="AB95" s="2"/>
      <c r="AC95" s="2"/>
      <c r="AD95" s="2"/>
      <c r="AE95" s="2"/>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row>
    <row r="96" spans="1:105" x14ac:dyDescent="0.25">
      <c r="A96" s="2"/>
      <c r="B96" s="2"/>
      <c r="C96" s="2"/>
      <c r="D96" s="2"/>
      <c r="E96" s="2"/>
      <c r="F96" s="2"/>
      <c r="G96" s="2"/>
      <c r="H96" s="2"/>
      <c r="I96" s="2"/>
      <c r="J96" s="2"/>
      <c r="K96" s="2"/>
      <c r="L96" s="2"/>
      <c r="M96" s="2"/>
      <c r="N96" s="2">
        <v>3</v>
      </c>
      <c r="O96" s="2">
        <v>53</v>
      </c>
      <c r="P96" s="2"/>
      <c r="Q96" s="2">
        <v>0.8</v>
      </c>
      <c r="R96" s="2">
        <v>53</v>
      </c>
      <c r="S96" s="2"/>
      <c r="T96" s="2">
        <v>15</v>
      </c>
      <c r="U96" s="2">
        <v>3</v>
      </c>
      <c r="V96" s="2"/>
      <c r="W96" s="2">
        <v>15</v>
      </c>
      <c r="X96" s="2">
        <v>5.8</v>
      </c>
      <c r="Y96" s="2"/>
      <c r="Z96" s="2"/>
      <c r="AA96" s="2"/>
      <c r="AB96" s="2"/>
      <c r="AC96" s="2"/>
      <c r="AD96" s="2"/>
      <c r="AE96" s="2"/>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row>
    <row r="97" spans="1:105" x14ac:dyDescent="0.25">
      <c r="A97" s="2"/>
      <c r="B97" s="2"/>
      <c r="C97" s="2"/>
      <c r="D97" s="2"/>
      <c r="E97" s="2"/>
      <c r="F97" s="2"/>
      <c r="G97" s="2"/>
      <c r="H97" s="2"/>
      <c r="I97" s="2"/>
      <c r="J97" s="2"/>
      <c r="K97" s="2"/>
      <c r="L97" s="2"/>
      <c r="M97" s="2"/>
      <c r="N97" s="2">
        <v>3.1</v>
      </c>
      <c r="O97" s="2">
        <v>52</v>
      </c>
      <c r="P97" s="2"/>
      <c r="Q97" s="2">
        <v>0.8</v>
      </c>
      <c r="R97" s="2">
        <v>52</v>
      </c>
      <c r="S97" s="2"/>
      <c r="T97" s="2">
        <v>16</v>
      </c>
      <c r="U97" s="2">
        <v>2.8</v>
      </c>
      <c r="V97" s="2"/>
      <c r="W97" s="2">
        <v>16</v>
      </c>
      <c r="X97" s="2">
        <v>5.5</v>
      </c>
      <c r="Y97" s="2"/>
      <c r="Z97" s="2"/>
      <c r="AA97" s="2"/>
      <c r="AB97" s="2"/>
      <c r="AC97" s="2"/>
      <c r="AD97" s="2"/>
      <c r="AE97" s="2"/>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row>
    <row r="98" spans="1:105" x14ac:dyDescent="0.25">
      <c r="A98" s="2"/>
      <c r="B98" s="2"/>
      <c r="C98" s="2"/>
      <c r="D98" s="2"/>
      <c r="E98" s="2"/>
      <c r="F98" s="2"/>
      <c r="G98" s="2"/>
      <c r="H98" s="2"/>
      <c r="I98" s="2"/>
      <c r="J98" s="2"/>
      <c r="K98" s="2"/>
      <c r="L98" s="2"/>
      <c r="M98" s="2"/>
      <c r="N98" s="2">
        <v>3.1</v>
      </c>
      <c r="O98" s="2">
        <v>51</v>
      </c>
      <c r="P98" s="2"/>
      <c r="Q98" s="2">
        <v>0.8</v>
      </c>
      <c r="R98" s="2">
        <v>51</v>
      </c>
      <c r="S98" s="2"/>
      <c r="T98" s="2">
        <v>17</v>
      </c>
      <c r="U98" s="2">
        <v>2.6</v>
      </c>
      <c r="V98" s="2"/>
      <c r="W98" s="2">
        <v>17</v>
      </c>
      <c r="X98" s="2">
        <v>5.3</v>
      </c>
      <c r="Y98" s="2"/>
      <c r="Z98" s="2"/>
      <c r="AA98" s="2"/>
      <c r="AB98" s="2"/>
      <c r="AC98" s="2"/>
      <c r="AD98" s="2"/>
      <c r="AE98" s="2"/>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row>
    <row r="99" spans="1:105" x14ac:dyDescent="0.25">
      <c r="A99" s="2"/>
      <c r="B99" s="2"/>
      <c r="C99" s="2"/>
      <c r="D99" s="2"/>
      <c r="E99" s="2"/>
      <c r="F99" s="2"/>
      <c r="G99" s="2"/>
      <c r="H99" s="2"/>
      <c r="I99" s="2"/>
      <c r="J99" s="2"/>
      <c r="K99" s="2"/>
      <c r="L99" s="2"/>
      <c r="M99" s="2"/>
      <c r="N99" s="2">
        <v>3.1</v>
      </c>
      <c r="O99" s="2">
        <v>50</v>
      </c>
      <c r="P99" s="2"/>
      <c r="Q99" s="2">
        <v>0.8</v>
      </c>
      <c r="R99" s="2">
        <v>50</v>
      </c>
      <c r="S99" s="2"/>
      <c r="T99" s="2">
        <v>18</v>
      </c>
      <c r="U99" s="2">
        <v>2.4</v>
      </c>
      <c r="V99" s="2"/>
      <c r="W99" s="2">
        <v>18</v>
      </c>
      <c r="X99" s="2">
        <v>5.2</v>
      </c>
      <c r="Y99" s="2"/>
      <c r="Z99" s="2"/>
      <c r="AA99" s="2"/>
      <c r="AB99" s="2"/>
      <c r="AC99" s="2"/>
      <c r="AD99" s="2"/>
      <c r="AE99" s="2"/>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row>
    <row r="100" spans="1:105" x14ac:dyDescent="0.25">
      <c r="A100" s="2"/>
      <c r="B100" s="2"/>
      <c r="C100" s="2"/>
      <c r="D100" s="2"/>
      <c r="E100" s="2"/>
      <c r="F100" s="2"/>
      <c r="G100" s="2"/>
      <c r="H100" s="2"/>
      <c r="I100" s="2"/>
      <c r="J100" s="2"/>
      <c r="K100" s="2"/>
      <c r="L100" s="2"/>
      <c r="M100" s="2"/>
      <c r="N100" s="2">
        <v>3.1</v>
      </c>
      <c r="O100" s="2">
        <v>49</v>
      </c>
      <c r="P100" s="2"/>
      <c r="Q100" s="2">
        <v>0.8</v>
      </c>
      <c r="R100" s="2">
        <v>49</v>
      </c>
      <c r="S100" s="2"/>
      <c r="T100" s="2">
        <v>19</v>
      </c>
      <c r="U100" s="2">
        <v>2.2999999999999998</v>
      </c>
      <c r="V100" s="2"/>
      <c r="W100" s="2">
        <v>19</v>
      </c>
      <c r="X100" s="2">
        <v>5</v>
      </c>
      <c r="Y100" s="2"/>
      <c r="Z100" s="2"/>
      <c r="AA100" s="2"/>
      <c r="AB100" s="2"/>
      <c r="AC100" s="2"/>
      <c r="AD100" s="2"/>
      <c r="AE100" s="2"/>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row>
    <row r="101" spans="1:105" x14ac:dyDescent="0.25">
      <c r="A101" s="2"/>
      <c r="B101" s="2"/>
      <c r="C101" s="2"/>
      <c r="D101" s="2"/>
      <c r="E101" s="2"/>
      <c r="F101" s="2"/>
      <c r="G101" s="2"/>
      <c r="H101" s="2"/>
      <c r="I101" s="2"/>
      <c r="J101" s="2"/>
      <c r="K101" s="2"/>
      <c r="L101" s="2"/>
      <c r="M101" s="2"/>
      <c r="N101" s="2">
        <v>3.2</v>
      </c>
      <c r="O101" s="2">
        <v>48</v>
      </c>
      <c r="P101" s="2"/>
      <c r="Q101" s="2">
        <v>0.8</v>
      </c>
      <c r="R101" s="2">
        <v>48</v>
      </c>
      <c r="S101" s="2"/>
      <c r="T101" s="2">
        <v>20</v>
      </c>
      <c r="U101" s="2">
        <v>2.2000000000000002</v>
      </c>
      <c r="V101" s="2"/>
      <c r="W101" s="2">
        <v>20</v>
      </c>
      <c r="X101" s="2">
        <v>4.9000000000000004</v>
      </c>
      <c r="Y101" s="2"/>
      <c r="Z101" s="2"/>
      <c r="AA101" s="2"/>
      <c r="AB101" s="2"/>
      <c r="AC101" s="2"/>
      <c r="AD101" s="2"/>
      <c r="AE101" s="2"/>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row>
    <row r="102" spans="1:105" x14ac:dyDescent="0.25">
      <c r="A102" s="2"/>
      <c r="B102" s="2"/>
      <c r="C102" s="2"/>
      <c r="D102" s="2"/>
      <c r="E102" s="2"/>
      <c r="F102" s="2"/>
      <c r="G102" s="2"/>
      <c r="H102" s="2"/>
      <c r="I102" s="2"/>
      <c r="J102" s="2"/>
      <c r="K102" s="2"/>
      <c r="L102" s="2"/>
      <c r="M102" s="2"/>
      <c r="N102" s="2">
        <v>3.2</v>
      </c>
      <c r="O102" s="2">
        <v>47</v>
      </c>
      <c r="P102" s="2"/>
      <c r="Q102" s="2">
        <v>0.8</v>
      </c>
      <c r="R102" s="2">
        <v>47</v>
      </c>
      <c r="S102" s="2"/>
      <c r="T102" s="2">
        <v>21</v>
      </c>
      <c r="U102" s="2">
        <v>2.1</v>
      </c>
      <c r="V102" s="2"/>
      <c r="W102" s="2">
        <v>21</v>
      </c>
      <c r="X102" s="2">
        <v>4.8</v>
      </c>
      <c r="Y102" s="2"/>
      <c r="Z102" s="2"/>
      <c r="AA102" s="2"/>
      <c r="AB102" s="2"/>
      <c r="AC102" s="2"/>
      <c r="AD102" s="2"/>
      <c r="AE102" s="2"/>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row>
    <row r="103" spans="1:105" x14ac:dyDescent="0.25">
      <c r="A103" s="2"/>
      <c r="B103" s="2"/>
      <c r="C103" s="2"/>
      <c r="D103" s="2"/>
      <c r="E103" s="2"/>
      <c r="F103" s="2"/>
      <c r="G103" s="2"/>
      <c r="H103" s="2"/>
      <c r="I103" s="2"/>
      <c r="J103" s="2"/>
      <c r="K103" s="2"/>
      <c r="L103" s="2"/>
      <c r="M103" s="2"/>
      <c r="N103" s="2">
        <v>3.2</v>
      </c>
      <c r="O103" s="2">
        <v>46</v>
      </c>
      <c r="P103" s="2"/>
      <c r="Q103" s="2">
        <v>0.8</v>
      </c>
      <c r="R103" s="2">
        <v>46</v>
      </c>
      <c r="S103" s="2"/>
      <c r="T103" s="2">
        <v>22</v>
      </c>
      <c r="U103" s="2">
        <v>2</v>
      </c>
      <c r="V103" s="2"/>
      <c r="W103" s="2">
        <v>22</v>
      </c>
      <c r="X103" s="2">
        <v>4.5999999999999996</v>
      </c>
      <c r="Y103" s="2"/>
      <c r="Z103" s="2"/>
      <c r="AA103" s="2"/>
      <c r="AB103" s="2"/>
      <c r="AC103" s="2"/>
      <c r="AD103" s="2"/>
      <c r="AE103" s="2"/>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row>
    <row r="104" spans="1:105" x14ac:dyDescent="0.25">
      <c r="A104" s="2"/>
      <c r="B104" s="2"/>
      <c r="C104" s="2"/>
      <c r="D104" s="2"/>
      <c r="E104" s="2"/>
      <c r="F104" s="2"/>
      <c r="G104" s="2"/>
      <c r="H104" s="2"/>
      <c r="I104" s="2"/>
      <c r="J104" s="2"/>
      <c r="K104" s="2"/>
      <c r="L104" s="2"/>
      <c r="M104" s="2"/>
      <c r="N104" s="2">
        <v>3.2</v>
      </c>
      <c r="O104" s="2">
        <v>45</v>
      </c>
      <c r="P104" s="2"/>
      <c r="Q104" s="2">
        <v>0.8</v>
      </c>
      <c r="R104" s="2">
        <v>45</v>
      </c>
      <c r="S104" s="2"/>
      <c r="T104" s="2">
        <v>23</v>
      </c>
      <c r="U104" s="2">
        <v>1.9</v>
      </c>
      <c r="V104" s="2"/>
      <c r="W104" s="2">
        <v>23</v>
      </c>
      <c r="X104" s="2">
        <v>4.5</v>
      </c>
      <c r="Y104" s="2"/>
      <c r="Z104" s="2"/>
      <c r="AA104" s="2"/>
      <c r="AB104" s="2"/>
      <c r="AC104" s="2"/>
      <c r="AD104" s="2"/>
      <c r="AE104" s="2"/>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row>
    <row r="105" spans="1:105" x14ac:dyDescent="0.25">
      <c r="A105" s="2"/>
      <c r="B105" s="2"/>
      <c r="C105" s="2"/>
      <c r="D105" s="6"/>
      <c r="E105" s="6"/>
      <c r="F105" s="6"/>
      <c r="G105" s="6"/>
      <c r="H105" s="6"/>
      <c r="I105" s="6"/>
      <c r="J105" s="6"/>
      <c r="K105" s="6"/>
      <c r="L105" s="6"/>
      <c r="M105" s="6"/>
      <c r="N105" s="6">
        <v>3.2</v>
      </c>
      <c r="O105" s="2">
        <v>44</v>
      </c>
      <c r="P105" s="2"/>
      <c r="Q105" s="6">
        <v>0.9</v>
      </c>
      <c r="R105" s="2">
        <v>44</v>
      </c>
      <c r="S105" s="2"/>
      <c r="T105" s="2">
        <v>24</v>
      </c>
      <c r="U105" s="2">
        <v>1.8</v>
      </c>
      <c r="V105" s="2"/>
      <c r="W105" s="2">
        <v>24</v>
      </c>
      <c r="X105" s="2">
        <v>4.4000000000000004</v>
      </c>
      <c r="Y105" s="2"/>
      <c r="Z105" s="2"/>
      <c r="AA105" s="2"/>
      <c r="AB105" s="2"/>
      <c r="AC105" s="2"/>
      <c r="AD105" s="2"/>
      <c r="AE105" s="2"/>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row>
    <row r="106" spans="1:105" x14ac:dyDescent="0.25">
      <c r="A106" s="2"/>
      <c r="B106" s="2"/>
      <c r="C106" s="2"/>
      <c r="D106" s="6"/>
      <c r="E106" s="6"/>
      <c r="F106" s="6"/>
      <c r="G106" s="6"/>
      <c r="H106" s="6"/>
      <c r="I106" s="6"/>
      <c r="J106" s="6"/>
      <c r="K106" s="6"/>
      <c r="L106" s="6"/>
      <c r="M106" s="6"/>
      <c r="N106" s="6">
        <v>3.3</v>
      </c>
      <c r="O106" s="2">
        <v>43</v>
      </c>
      <c r="P106" s="2"/>
      <c r="Q106" s="6">
        <v>0.9</v>
      </c>
      <c r="R106" s="2">
        <v>43</v>
      </c>
      <c r="S106" s="2"/>
      <c r="T106" s="2">
        <v>25</v>
      </c>
      <c r="U106" s="2">
        <v>1.7</v>
      </c>
      <c r="V106" s="2"/>
      <c r="W106" s="2">
        <v>25</v>
      </c>
      <c r="X106" s="2">
        <v>4.4000000000000004</v>
      </c>
      <c r="Y106" s="2"/>
      <c r="Z106" s="2"/>
      <c r="AA106" s="2"/>
      <c r="AB106" s="2"/>
      <c r="AC106" s="2"/>
      <c r="AD106" s="2"/>
      <c r="AE106" s="2"/>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row>
    <row r="107" spans="1:105" x14ac:dyDescent="0.25">
      <c r="A107" s="2"/>
      <c r="B107" s="2"/>
      <c r="C107" s="2"/>
      <c r="D107" s="6"/>
      <c r="E107" s="6"/>
      <c r="F107" s="6"/>
      <c r="G107" s="6"/>
      <c r="H107" s="6"/>
      <c r="I107" s="6"/>
      <c r="J107" s="6"/>
      <c r="K107" s="6"/>
      <c r="L107" s="6"/>
      <c r="M107" s="6"/>
      <c r="N107" s="6">
        <v>3.3</v>
      </c>
      <c r="O107" s="2">
        <v>42</v>
      </c>
      <c r="P107" s="2"/>
      <c r="Q107" s="6">
        <v>1</v>
      </c>
      <c r="R107" s="2">
        <v>42</v>
      </c>
      <c r="S107" s="2"/>
      <c r="T107" s="2">
        <v>26</v>
      </c>
      <c r="U107" s="2">
        <v>1.6</v>
      </c>
      <c r="V107" s="2"/>
      <c r="W107" s="2">
        <v>26</v>
      </c>
      <c r="X107" s="2">
        <v>4.3</v>
      </c>
      <c r="Y107" s="2"/>
      <c r="Z107" s="2"/>
      <c r="AA107" s="2"/>
      <c r="AB107" s="2"/>
      <c r="AC107" s="2"/>
      <c r="AD107" s="2"/>
      <c r="AE107" s="2"/>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row>
    <row r="108" spans="1:105" x14ac:dyDescent="0.25">
      <c r="A108" s="2"/>
      <c r="B108" s="2"/>
      <c r="C108" s="2"/>
      <c r="D108" s="6"/>
      <c r="E108" s="3"/>
      <c r="F108" s="6"/>
      <c r="G108" s="6"/>
      <c r="H108" s="6"/>
      <c r="I108" s="6"/>
      <c r="J108" s="6"/>
      <c r="K108" s="6"/>
      <c r="L108" s="6"/>
      <c r="M108" s="6"/>
      <c r="N108" s="6">
        <v>3.4</v>
      </c>
      <c r="O108" s="2">
        <v>41</v>
      </c>
      <c r="P108" s="2"/>
      <c r="Q108" s="6">
        <v>1</v>
      </c>
      <c r="R108" s="2">
        <v>41</v>
      </c>
      <c r="S108" s="2"/>
      <c r="T108" s="2">
        <v>27</v>
      </c>
      <c r="U108" s="2">
        <v>1.6</v>
      </c>
      <c r="V108" s="2"/>
      <c r="W108" s="2">
        <v>27</v>
      </c>
      <c r="X108" s="2">
        <v>4.2</v>
      </c>
      <c r="Y108" s="2"/>
      <c r="Z108" s="2"/>
      <c r="AA108" s="2"/>
      <c r="AB108" s="2"/>
      <c r="AC108" s="2"/>
      <c r="AD108" s="2"/>
      <c r="AE108" s="2"/>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row>
    <row r="109" spans="1:105" x14ac:dyDescent="0.25">
      <c r="A109" s="2"/>
      <c r="B109" s="2"/>
      <c r="C109" s="2"/>
      <c r="D109" s="6"/>
      <c r="E109" s="4"/>
      <c r="F109" s="6"/>
      <c r="G109" s="6"/>
      <c r="H109" s="6"/>
      <c r="I109" s="6"/>
      <c r="J109" s="6"/>
      <c r="K109" s="6"/>
      <c r="L109" s="6"/>
      <c r="M109" s="6"/>
      <c r="N109" s="6">
        <v>3.4</v>
      </c>
      <c r="O109" s="2">
        <v>40</v>
      </c>
      <c r="P109" s="2"/>
      <c r="Q109" s="6">
        <v>1</v>
      </c>
      <c r="R109" s="2">
        <v>40</v>
      </c>
      <c r="S109" s="2"/>
      <c r="T109" s="2">
        <v>28</v>
      </c>
      <c r="U109" s="2">
        <v>1.5</v>
      </c>
      <c r="V109" s="2"/>
      <c r="W109" s="2">
        <v>28</v>
      </c>
      <c r="X109" s="2">
        <v>4.0999999999999996</v>
      </c>
      <c r="Y109" s="2"/>
      <c r="Z109" s="2"/>
      <c r="AA109" s="2"/>
      <c r="AB109" s="2"/>
      <c r="AC109" s="2"/>
      <c r="AD109" s="2"/>
      <c r="AE109" s="2"/>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row>
    <row r="110" spans="1:105" x14ac:dyDescent="0.25">
      <c r="A110" s="2"/>
      <c r="B110" s="2"/>
      <c r="C110" s="2"/>
      <c r="D110" s="6"/>
      <c r="E110" s="4"/>
      <c r="F110" s="6"/>
      <c r="G110" s="6"/>
      <c r="H110" s="6"/>
      <c r="I110" s="6"/>
      <c r="J110" s="6"/>
      <c r="K110" s="6"/>
      <c r="L110" s="6"/>
      <c r="M110" s="6"/>
      <c r="N110" s="6">
        <v>3.4</v>
      </c>
      <c r="O110" s="2">
        <v>39</v>
      </c>
      <c r="P110" s="2"/>
      <c r="Q110" s="6">
        <v>1</v>
      </c>
      <c r="R110" s="2">
        <v>39</v>
      </c>
      <c r="S110" s="2"/>
      <c r="T110" s="2">
        <v>29</v>
      </c>
      <c r="U110" s="2">
        <v>1.4</v>
      </c>
      <c r="V110" s="2"/>
      <c r="W110" s="2">
        <v>29</v>
      </c>
      <c r="X110" s="2">
        <v>4</v>
      </c>
      <c r="Y110" s="2"/>
      <c r="Z110" s="2"/>
      <c r="AA110" s="2"/>
      <c r="AB110" s="2"/>
      <c r="AC110" s="2"/>
      <c r="AD110" s="2"/>
      <c r="AE110" s="2"/>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row>
    <row r="111" spans="1:105" x14ac:dyDescent="0.25">
      <c r="A111" s="2"/>
      <c r="B111" s="2"/>
      <c r="C111" s="2"/>
      <c r="D111" s="6"/>
      <c r="E111" s="3"/>
      <c r="F111" s="6"/>
      <c r="G111" s="6"/>
      <c r="H111" s="6"/>
      <c r="I111" s="6"/>
      <c r="J111" s="6"/>
      <c r="K111" s="6"/>
      <c r="L111" s="6"/>
      <c r="M111" s="6"/>
      <c r="N111" s="6">
        <v>3.5</v>
      </c>
      <c r="O111" s="2">
        <v>38</v>
      </c>
      <c r="P111" s="2"/>
      <c r="Q111" s="6">
        <v>1</v>
      </c>
      <c r="R111" s="2">
        <v>38</v>
      </c>
      <c r="S111" s="2"/>
      <c r="T111" s="2">
        <v>30</v>
      </c>
      <c r="U111" s="2">
        <v>1.4</v>
      </c>
      <c r="V111" s="2"/>
      <c r="W111" s="2">
        <v>30</v>
      </c>
      <c r="X111" s="2">
        <v>4</v>
      </c>
      <c r="Y111" s="2"/>
      <c r="Z111" s="2"/>
      <c r="AA111" s="2"/>
      <c r="AB111" s="2"/>
      <c r="AC111" s="2"/>
      <c r="AD111" s="2"/>
      <c r="AE111" s="2"/>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c r="CW111" s="41"/>
      <c r="CX111" s="41"/>
      <c r="CY111" s="41"/>
      <c r="CZ111" s="41"/>
      <c r="DA111" s="41"/>
    </row>
    <row r="112" spans="1:105" x14ac:dyDescent="0.25">
      <c r="A112" s="2"/>
      <c r="B112" s="2"/>
      <c r="C112" s="2"/>
      <c r="D112" s="6"/>
      <c r="E112" s="6"/>
      <c r="F112" s="6"/>
      <c r="G112" s="6"/>
      <c r="H112" s="6"/>
      <c r="I112" s="6"/>
      <c r="J112" s="6"/>
      <c r="K112" s="6"/>
      <c r="L112" s="6"/>
      <c r="M112" s="6"/>
      <c r="N112" s="6">
        <v>3.5</v>
      </c>
      <c r="O112" s="2">
        <v>37</v>
      </c>
      <c r="P112" s="2"/>
      <c r="Q112" s="6">
        <v>1.1000000000000001</v>
      </c>
      <c r="R112" s="2">
        <v>37</v>
      </c>
      <c r="S112" s="2"/>
      <c r="T112" s="2">
        <v>31</v>
      </c>
      <c r="U112" s="2">
        <v>1.3</v>
      </c>
      <c r="V112" s="2"/>
      <c r="W112" s="2">
        <v>31</v>
      </c>
      <c r="X112" s="2">
        <v>3.9</v>
      </c>
      <c r="Y112" s="2"/>
      <c r="Z112" s="2"/>
      <c r="AA112" s="2"/>
      <c r="AB112" s="2"/>
      <c r="AC112" s="2"/>
      <c r="AD112" s="2"/>
      <c r="AE112" s="2"/>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c r="CW112" s="41"/>
      <c r="CX112" s="41"/>
      <c r="CY112" s="41"/>
      <c r="CZ112" s="41"/>
      <c r="DA112" s="41"/>
    </row>
    <row r="113" spans="1:105" x14ac:dyDescent="0.25">
      <c r="A113" s="2"/>
      <c r="B113" s="2"/>
      <c r="C113" s="2"/>
      <c r="D113" s="6"/>
      <c r="E113" s="6"/>
      <c r="F113" s="6"/>
      <c r="G113" s="6"/>
      <c r="H113" s="6"/>
      <c r="I113" s="6"/>
      <c r="J113" s="6"/>
      <c r="K113" s="6"/>
      <c r="L113" s="6"/>
      <c r="M113" s="6"/>
      <c r="N113" s="6">
        <v>3.6</v>
      </c>
      <c r="O113" s="2">
        <v>36</v>
      </c>
      <c r="P113" s="2"/>
      <c r="Q113" s="6">
        <v>1.1000000000000001</v>
      </c>
      <c r="R113" s="2">
        <v>36</v>
      </c>
      <c r="S113" s="2"/>
      <c r="T113" s="2">
        <v>32</v>
      </c>
      <c r="U113" s="6">
        <v>1.2</v>
      </c>
      <c r="V113" s="2"/>
      <c r="W113" s="2">
        <v>32</v>
      </c>
      <c r="X113" s="2">
        <v>3.8</v>
      </c>
      <c r="Y113" s="2"/>
      <c r="Z113" s="2"/>
      <c r="AA113" s="2"/>
      <c r="AB113" s="2"/>
      <c r="AC113" s="2"/>
      <c r="AD113" s="2"/>
      <c r="AE113" s="2"/>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c r="CW113" s="41"/>
      <c r="CX113" s="41"/>
      <c r="CY113" s="41"/>
      <c r="CZ113" s="41"/>
      <c r="DA113" s="41"/>
    </row>
    <row r="114" spans="1:105" x14ac:dyDescent="0.25">
      <c r="A114" s="2"/>
      <c r="B114" s="2"/>
      <c r="C114" s="2"/>
      <c r="D114" s="6"/>
      <c r="E114" s="6"/>
      <c r="F114" s="6"/>
      <c r="G114" s="6"/>
      <c r="H114" s="6"/>
      <c r="I114" s="6"/>
      <c r="J114" s="6"/>
      <c r="K114" s="6"/>
      <c r="L114" s="6"/>
      <c r="M114" s="6"/>
      <c r="N114" s="6">
        <v>3.6</v>
      </c>
      <c r="O114" s="2">
        <v>35</v>
      </c>
      <c r="P114" s="2"/>
      <c r="Q114" s="6">
        <v>1.2</v>
      </c>
      <c r="R114" s="2">
        <v>35</v>
      </c>
      <c r="S114" s="2"/>
      <c r="T114" s="2">
        <v>33</v>
      </c>
      <c r="U114" s="6">
        <v>1.2</v>
      </c>
      <c r="V114" s="2"/>
      <c r="W114" s="2">
        <v>33</v>
      </c>
      <c r="X114" s="2">
        <v>3.8</v>
      </c>
      <c r="Y114" s="2"/>
      <c r="Z114" s="2"/>
      <c r="AA114" s="2"/>
      <c r="AB114" s="2"/>
      <c r="AC114" s="2"/>
      <c r="AD114" s="2"/>
      <c r="AE114" s="2"/>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c r="CW114" s="41"/>
      <c r="CX114" s="41"/>
      <c r="CY114" s="41"/>
      <c r="CZ114" s="41"/>
      <c r="DA114" s="41"/>
    </row>
    <row r="115" spans="1:105" x14ac:dyDescent="0.25">
      <c r="A115" s="2"/>
      <c r="B115" s="2"/>
      <c r="C115" s="2"/>
      <c r="D115" s="6"/>
      <c r="E115" s="6"/>
      <c r="F115" s="6"/>
      <c r="G115" s="6"/>
      <c r="H115" s="6"/>
      <c r="I115" s="6"/>
      <c r="J115" s="6"/>
      <c r="K115" s="6"/>
      <c r="L115" s="6"/>
      <c r="M115" s="6"/>
      <c r="N115" s="6">
        <v>3.7</v>
      </c>
      <c r="O115" s="2">
        <v>34</v>
      </c>
      <c r="P115" s="2"/>
      <c r="Q115" s="6">
        <v>1.2</v>
      </c>
      <c r="R115" s="2">
        <v>34</v>
      </c>
      <c r="S115" s="2"/>
      <c r="T115" s="2">
        <v>34</v>
      </c>
      <c r="U115" s="2">
        <v>1.2</v>
      </c>
      <c r="V115" s="2"/>
      <c r="W115" s="2">
        <v>34</v>
      </c>
      <c r="X115" s="6">
        <v>3.7</v>
      </c>
      <c r="Y115" s="2"/>
      <c r="Z115" s="2"/>
      <c r="AA115" s="2"/>
      <c r="AB115" s="2"/>
      <c r="AC115" s="2"/>
      <c r="AD115" s="2"/>
      <c r="AE115" s="2"/>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c r="CW115" s="41"/>
      <c r="CX115" s="41"/>
      <c r="CY115" s="41"/>
      <c r="CZ115" s="41"/>
      <c r="DA115" s="41"/>
    </row>
    <row r="116" spans="1:105" x14ac:dyDescent="0.25">
      <c r="A116" s="2"/>
      <c r="B116" s="2"/>
      <c r="C116" s="2"/>
      <c r="D116" s="2"/>
      <c r="E116" s="2"/>
      <c r="F116" s="2"/>
      <c r="G116" s="2"/>
      <c r="H116" s="2"/>
      <c r="I116" s="2"/>
      <c r="J116" s="2"/>
      <c r="K116" s="2"/>
      <c r="L116" s="2"/>
      <c r="M116" s="2"/>
      <c r="N116" s="2">
        <v>3.8</v>
      </c>
      <c r="O116" s="2">
        <v>33</v>
      </c>
      <c r="P116" s="2"/>
      <c r="Q116" s="2">
        <v>1.2</v>
      </c>
      <c r="R116" s="2">
        <v>33</v>
      </c>
      <c r="S116" s="2"/>
      <c r="T116" s="2">
        <v>35</v>
      </c>
      <c r="U116" s="2">
        <v>1.2</v>
      </c>
      <c r="V116" s="2"/>
      <c r="W116" s="2">
        <v>35</v>
      </c>
      <c r="X116" s="6">
        <v>3.6</v>
      </c>
      <c r="Y116" s="2"/>
      <c r="Z116" s="2"/>
      <c r="AA116" s="2"/>
      <c r="AB116" s="2"/>
      <c r="AC116" s="2"/>
      <c r="AD116" s="2"/>
      <c r="AE116" s="2"/>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c r="CW116" s="41"/>
      <c r="CX116" s="41"/>
      <c r="CY116" s="41"/>
      <c r="CZ116" s="41"/>
      <c r="DA116" s="41"/>
    </row>
    <row r="117" spans="1:105" x14ac:dyDescent="0.25">
      <c r="A117" s="2"/>
      <c r="B117" s="2"/>
      <c r="C117" s="2"/>
      <c r="D117" s="2"/>
      <c r="E117" s="2"/>
      <c r="F117" s="2"/>
      <c r="G117" s="2"/>
      <c r="H117" s="2"/>
      <c r="I117" s="2"/>
      <c r="J117" s="2"/>
      <c r="K117" s="2"/>
      <c r="L117" s="2"/>
      <c r="M117" s="2"/>
      <c r="N117" s="2">
        <v>3.8</v>
      </c>
      <c r="O117" s="2">
        <v>32</v>
      </c>
      <c r="P117" s="2"/>
      <c r="Q117" s="2">
        <v>1.2</v>
      </c>
      <c r="R117" s="2">
        <v>32</v>
      </c>
      <c r="S117" s="2"/>
      <c r="T117" s="2">
        <v>36</v>
      </c>
      <c r="U117" s="6">
        <v>1.1000000000000001</v>
      </c>
      <c r="V117" s="2"/>
      <c r="W117" s="2">
        <v>36</v>
      </c>
      <c r="X117" s="6">
        <v>3.6</v>
      </c>
      <c r="Y117" s="2"/>
      <c r="Z117" s="2"/>
      <c r="AA117" s="2"/>
      <c r="AB117" s="2"/>
      <c r="AC117" s="2"/>
      <c r="AD117" s="2"/>
      <c r="AE117" s="2"/>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c r="CW117" s="41"/>
      <c r="CX117" s="41"/>
      <c r="CY117" s="41"/>
      <c r="CZ117" s="41"/>
      <c r="DA117" s="41"/>
    </row>
    <row r="118" spans="1:105" x14ac:dyDescent="0.25">
      <c r="A118" s="2"/>
      <c r="B118" s="2"/>
      <c r="C118" s="2"/>
      <c r="D118" s="2"/>
      <c r="E118" s="2"/>
      <c r="F118" s="2"/>
      <c r="G118" s="2"/>
      <c r="H118" s="2"/>
      <c r="I118" s="2"/>
      <c r="J118" s="2"/>
      <c r="K118" s="2"/>
      <c r="L118" s="2"/>
      <c r="M118" s="2"/>
      <c r="N118" s="2">
        <v>3.9</v>
      </c>
      <c r="O118" s="2">
        <v>31</v>
      </c>
      <c r="P118" s="2"/>
      <c r="Q118" s="2">
        <v>1.3</v>
      </c>
      <c r="R118" s="2">
        <v>31</v>
      </c>
      <c r="S118" s="2"/>
      <c r="T118" s="2">
        <v>37</v>
      </c>
      <c r="U118" s="6">
        <v>1.1000000000000001</v>
      </c>
      <c r="V118" s="2"/>
      <c r="W118" s="2">
        <v>37</v>
      </c>
      <c r="X118" s="6">
        <v>3.5</v>
      </c>
      <c r="Y118" s="2"/>
      <c r="Z118" s="2"/>
      <c r="AA118" s="2"/>
      <c r="AB118" s="2"/>
      <c r="AC118" s="2"/>
      <c r="AD118" s="2"/>
      <c r="AE118" s="2"/>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c r="CW118" s="41"/>
      <c r="CX118" s="41"/>
      <c r="CY118" s="41"/>
      <c r="CZ118" s="41"/>
      <c r="DA118" s="41"/>
    </row>
    <row r="119" spans="1:105" x14ac:dyDescent="0.25">
      <c r="A119" s="2"/>
      <c r="B119" s="2"/>
      <c r="C119" s="2"/>
      <c r="D119" s="2"/>
      <c r="E119" s="2"/>
      <c r="F119" s="2"/>
      <c r="G119" s="2"/>
      <c r="H119" s="2"/>
      <c r="I119" s="2"/>
      <c r="J119" s="2"/>
      <c r="K119" s="2"/>
      <c r="L119" s="2"/>
      <c r="M119" s="2"/>
      <c r="N119" s="2">
        <v>4</v>
      </c>
      <c r="O119" s="2">
        <v>30</v>
      </c>
      <c r="P119" s="2"/>
      <c r="Q119" s="2">
        <v>1.4</v>
      </c>
      <c r="R119" s="2">
        <v>30</v>
      </c>
      <c r="S119" s="2"/>
      <c r="T119" s="2">
        <v>38</v>
      </c>
      <c r="U119" s="6">
        <v>1</v>
      </c>
      <c r="V119" s="2"/>
      <c r="W119" s="2">
        <v>38</v>
      </c>
      <c r="X119" s="6">
        <v>3.5</v>
      </c>
      <c r="Y119" s="2"/>
      <c r="Z119" s="2"/>
      <c r="AA119" s="2"/>
      <c r="AB119" s="2"/>
      <c r="AC119" s="2"/>
      <c r="AD119" s="2"/>
      <c r="AE119" s="2"/>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c r="CW119" s="41"/>
      <c r="CX119" s="41"/>
      <c r="CY119" s="41"/>
      <c r="CZ119" s="41"/>
      <c r="DA119" s="41"/>
    </row>
    <row r="120" spans="1:105" x14ac:dyDescent="0.25">
      <c r="A120" s="2"/>
      <c r="B120" s="2"/>
      <c r="C120" s="2"/>
      <c r="D120" s="2"/>
      <c r="E120" s="2"/>
      <c r="F120" s="2"/>
      <c r="G120" s="2"/>
      <c r="H120" s="2"/>
      <c r="I120" s="2"/>
      <c r="J120" s="2"/>
      <c r="K120" s="2"/>
      <c r="L120" s="2"/>
      <c r="M120" s="2"/>
      <c r="N120" s="2">
        <v>4</v>
      </c>
      <c r="O120" s="2">
        <v>29</v>
      </c>
      <c r="P120" s="2"/>
      <c r="Q120" s="2">
        <v>1.4</v>
      </c>
      <c r="R120" s="2">
        <v>29</v>
      </c>
      <c r="S120" s="2"/>
      <c r="T120" s="2">
        <v>39</v>
      </c>
      <c r="U120" s="6">
        <v>1</v>
      </c>
      <c r="V120" s="2"/>
      <c r="W120" s="2">
        <v>39</v>
      </c>
      <c r="X120" s="6">
        <v>3.4</v>
      </c>
      <c r="Y120" s="2"/>
      <c r="Z120" s="2"/>
      <c r="AA120" s="2"/>
      <c r="AB120" s="2"/>
      <c r="AC120" s="2"/>
      <c r="AD120" s="2"/>
      <c r="AE120" s="2"/>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c r="CW120" s="41"/>
      <c r="CX120" s="41"/>
      <c r="CY120" s="41"/>
      <c r="CZ120" s="41"/>
      <c r="DA120" s="41"/>
    </row>
    <row r="121" spans="1:105" x14ac:dyDescent="0.25">
      <c r="A121" s="2"/>
      <c r="B121" s="2"/>
      <c r="C121" s="2"/>
      <c r="D121" s="2"/>
      <c r="E121" s="2"/>
      <c r="F121" s="2"/>
      <c r="G121" s="2"/>
      <c r="H121" s="2"/>
      <c r="I121" s="2"/>
      <c r="J121" s="2"/>
      <c r="K121" s="2"/>
      <c r="L121" s="2"/>
      <c r="M121" s="2"/>
      <c r="N121" s="2">
        <v>4.0999999999999996</v>
      </c>
      <c r="O121" s="2">
        <v>28</v>
      </c>
      <c r="P121" s="2"/>
      <c r="Q121" s="2">
        <v>1.5</v>
      </c>
      <c r="R121" s="2">
        <v>28</v>
      </c>
      <c r="S121" s="2"/>
      <c r="T121" s="2">
        <v>40</v>
      </c>
      <c r="U121" s="6">
        <v>1</v>
      </c>
      <c r="V121" s="2"/>
      <c r="W121" s="2">
        <v>40</v>
      </c>
      <c r="X121" s="6">
        <v>3.4</v>
      </c>
      <c r="Y121" s="2"/>
      <c r="Z121" s="2"/>
      <c r="AA121" s="2"/>
      <c r="AB121" s="2"/>
      <c r="AC121" s="2"/>
      <c r="AD121" s="2"/>
      <c r="AE121" s="2"/>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c r="CY121" s="41"/>
      <c r="CZ121" s="41"/>
      <c r="DA121" s="41"/>
    </row>
    <row r="122" spans="1:105" x14ac:dyDescent="0.25">
      <c r="A122" s="2"/>
      <c r="B122" s="2"/>
      <c r="C122" s="2"/>
      <c r="D122" s="2"/>
      <c r="E122" s="2"/>
      <c r="F122" s="2"/>
      <c r="G122" s="2"/>
      <c r="H122" s="2"/>
      <c r="I122" s="2"/>
      <c r="J122" s="2"/>
      <c r="K122" s="2"/>
      <c r="L122" s="2"/>
      <c r="M122" s="2"/>
      <c r="N122" s="2">
        <v>4.2</v>
      </c>
      <c r="O122" s="2">
        <v>27</v>
      </c>
      <c r="P122" s="2"/>
      <c r="Q122" s="2">
        <v>1.6</v>
      </c>
      <c r="R122" s="2">
        <v>27</v>
      </c>
      <c r="S122" s="2"/>
      <c r="T122" s="2">
        <v>41</v>
      </c>
      <c r="U122" s="6">
        <v>1</v>
      </c>
      <c r="V122" s="2"/>
      <c r="W122" s="2">
        <v>41</v>
      </c>
      <c r="X122" s="6">
        <v>3.4</v>
      </c>
      <c r="Y122" s="2"/>
      <c r="Z122" s="2"/>
      <c r="AA122" s="2"/>
      <c r="AB122" s="2"/>
      <c r="AC122" s="2"/>
      <c r="AD122" s="2"/>
      <c r="AE122" s="2"/>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c r="CW122" s="41"/>
      <c r="CX122" s="41"/>
      <c r="CY122" s="41"/>
      <c r="CZ122" s="41"/>
      <c r="DA122" s="41"/>
    </row>
    <row r="123" spans="1:105" x14ac:dyDescent="0.25">
      <c r="A123" s="2"/>
      <c r="B123" s="2"/>
      <c r="C123" s="2"/>
      <c r="D123" s="2"/>
      <c r="E123" s="2"/>
      <c r="F123" s="2"/>
      <c r="G123" s="2"/>
      <c r="H123" s="2"/>
      <c r="I123" s="2"/>
      <c r="J123" s="2"/>
      <c r="K123" s="2"/>
      <c r="L123" s="2"/>
      <c r="M123" s="2"/>
      <c r="N123" s="2">
        <v>4.3</v>
      </c>
      <c r="O123" s="2">
        <v>26</v>
      </c>
      <c r="P123" s="2"/>
      <c r="Q123" s="2">
        <v>1.6</v>
      </c>
      <c r="R123" s="2">
        <v>26</v>
      </c>
      <c r="S123" s="2"/>
      <c r="T123" s="2">
        <v>42</v>
      </c>
      <c r="U123" s="6">
        <v>1</v>
      </c>
      <c r="V123" s="2"/>
      <c r="W123" s="2">
        <v>42</v>
      </c>
      <c r="X123" s="6">
        <v>3.3</v>
      </c>
      <c r="Y123" s="2"/>
      <c r="Z123" s="2"/>
      <c r="AA123" s="2"/>
      <c r="AB123" s="2"/>
      <c r="AC123" s="2"/>
      <c r="AD123" s="2"/>
      <c r="AE123" s="2"/>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c r="CX123" s="41"/>
      <c r="CY123" s="41"/>
      <c r="CZ123" s="41"/>
      <c r="DA123" s="41"/>
    </row>
    <row r="124" spans="1:105" x14ac:dyDescent="0.25">
      <c r="A124" s="2"/>
      <c r="B124" s="2"/>
      <c r="C124" s="2"/>
      <c r="D124" s="2"/>
      <c r="E124" s="2"/>
      <c r="F124" s="2"/>
      <c r="G124" s="2"/>
      <c r="H124" s="2"/>
      <c r="I124" s="2"/>
      <c r="J124" s="2"/>
      <c r="K124" s="2"/>
      <c r="L124" s="2"/>
      <c r="M124" s="2"/>
      <c r="N124" s="2">
        <v>4.4000000000000004</v>
      </c>
      <c r="O124" s="2">
        <v>25</v>
      </c>
      <c r="P124" s="2"/>
      <c r="Q124" s="2">
        <v>1.7</v>
      </c>
      <c r="R124" s="2">
        <v>25</v>
      </c>
      <c r="S124" s="2"/>
      <c r="T124" s="2">
        <v>43</v>
      </c>
      <c r="U124" s="6">
        <v>0.9</v>
      </c>
      <c r="V124" s="2"/>
      <c r="W124" s="2">
        <v>43</v>
      </c>
      <c r="X124" s="6">
        <v>3.3</v>
      </c>
      <c r="Y124" s="2"/>
      <c r="Z124" s="2"/>
      <c r="AA124" s="2"/>
      <c r="AB124" s="2"/>
      <c r="AC124" s="2"/>
      <c r="AD124" s="2"/>
      <c r="AE124" s="2"/>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c r="CX124" s="41"/>
      <c r="CY124" s="41"/>
      <c r="CZ124" s="41"/>
      <c r="DA124" s="41"/>
    </row>
    <row r="125" spans="1:105" x14ac:dyDescent="0.25">
      <c r="A125" s="2"/>
      <c r="B125" s="2"/>
      <c r="C125" s="2"/>
      <c r="D125" s="2"/>
      <c r="E125" s="2"/>
      <c r="F125" s="2"/>
      <c r="G125" s="2"/>
      <c r="H125" s="2"/>
      <c r="I125" s="2"/>
      <c r="J125" s="2"/>
      <c r="K125" s="2"/>
      <c r="L125" s="2"/>
      <c r="M125" s="2"/>
      <c r="N125" s="2">
        <v>4.4000000000000004</v>
      </c>
      <c r="O125" s="2">
        <v>24</v>
      </c>
      <c r="P125" s="2"/>
      <c r="Q125" s="2">
        <v>1.8</v>
      </c>
      <c r="R125" s="2">
        <v>24</v>
      </c>
      <c r="S125" s="2"/>
      <c r="T125" s="2">
        <v>44</v>
      </c>
      <c r="U125" s="6">
        <v>0.9</v>
      </c>
      <c r="V125" s="2"/>
      <c r="W125" s="2">
        <v>44</v>
      </c>
      <c r="X125" s="2">
        <v>3.2</v>
      </c>
      <c r="Y125" s="2"/>
      <c r="Z125" s="2"/>
      <c r="AA125" s="2"/>
      <c r="AB125" s="2"/>
      <c r="AC125" s="2"/>
      <c r="AD125" s="2"/>
      <c r="AE125" s="2"/>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c r="CY125" s="41"/>
      <c r="CZ125" s="41"/>
      <c r="DA125" s="41"/>
    </row>
    <row r="126" spans="1:105" x14ac:dyDescent="0.25">
      <c r="A126" s="2"/>
      <c r="B126" s="2"/>
      <c r="C126" s="2"/>
      <c r="D126" s="2"/>
      <c r="E126" s="2"/>
      <c r="F126" s="2"/>
      <c r="G126" s="2"/>
      <c r="H126" s="2"/>
      <c r="I126" s="2"/>
      <c r="J126" s="2"/>
      <c r="K126" s="2"/>
      <c r="L126" s="2"/>
      <c r="M126" s="2"/>
      <c r="N126" s="2">
        <v>4.5</v>
      </c>
      <c r="O126" s="2">
        <v>23</v>
      </c>
      <c r="P126" s="2"/>
      <c r="Q126" s="2">
        <v>1.9</v>
      </c>
      <c r="R126" s="2">
        <v>23</v>
      </c>
      <c r="S126" s="2"/>
      <c r="T126" s="2">
        <v>45</v>
      </c>
      <c r="U126" s="2">
        <v>0.8</v>
      </c>
      <c r="V126" s="2"/>
      <c r="W126" s="2">
        <v>45</v>
      </c>
      <c r="X126" s="2">
        <v>3.2</v>
      </c>
      <c r="Y126" s="2"/>
      <c r="Z126" s="2"/>
      <c r="AA126" s="2"/>
      <c r="AB126" s="2"/>
      <c r="AC126" s="2"/>
      <c r="AD126" s="2"/>
      <c r="AE126" s="2"/>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row>
    <row r="127" spans="1:105" x14ac:dyDescent="0.25">
      <c r="A127" s="2"/>
      <c r="B127" s="2"/>
      <c r="C127" s="2"/>
      <c r="D127" s="2"/>
      <c r="E127" s="2"/>
      <c r="F127" s="2"/>
      <c r="G127" s="2"/>
      <c r="H127" s="2"/>
      <c r="I127" s="2"/>
      <c r="J127" s="2"/>
      <c r="K127" s="2"/>
      <c r="L127" s="2"/>
      <c r="M127" s="2"/>
      <c r="N127" s="2">
        <v>4.5999999999999996</v>
      </c>
      <c r="O127" s="2">
        <v>22</v>
      </c>
      <c r="P127" s="2"/>
      <c r="Q127" s="2">
        <v>2</v>
      </c>
      <c r="R127" s="2">
        <v>22</v>
      </c>
      <c r="S127" s="2"/>
      <c r="T127" s="2">
        <v>46</v>
      </c>
      <c r="U127" s="2">
        <v>0.8</v>
      </c>
      <c r="V127" s="2"/>
      <c r="W127" s="2">
        <v>46</v>
      </c>
      <c r="X127" s="2">
        <v>3.2</v>
      </c>
      <c r="Y127" s="2"/>
      <c r="Z127" s="2"/>
      <c r="AA127" s="2"/>
      <c r="AB127" s="2"/>
      <c r="AC127" s="2"/>
      <c r="AD127" s="2"/>
      <c r="AE127" s="2"/>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row>
    <row r="128" spans="1:105" x14ac:dyDescent="0.25">
      <c r="A128" s="2"/>
      <c r="B128" s="2"/>
      <c r="C128" s="2"/>
      <c r="D128" s="2"/>
      <c r="E128" s="2"/>
      <c r="F128" s="2"/>
      <c r="G128" s="2"/>
      <c r="H128" s="2"/>
      <c r="I128" s="2"/>
      <c r="J128" s="2"/>
      <c r="K128" s="2"/>
      <c r="L128" s="2"/>
      <c r="M128" s="2"/>
      <c r="N128" s="2">
        <v>4.8</v>
      </c>
      <c r="O128" s="2">
        <v>21</v>
      </c>
      <c r="P128" s="2"/>
      <c r="Q128" s="2">
        <v>2.1</v>
      </c>
      <c r="R128" s="2">
        <v>21</v>
      </c>
      <c r="S128" s="2"/>
      <c r="T128" s="2">
        <v>47</v>
      </c>
      <c r="U128" s="2">
        <v>0.8</v>
      </c>
      <c r="V128" s="2"/>
      <c r="W128" s="2">
        <v>47</v>
      </c>
      <c r="X128" s="2">
        <v>3.2</v>
      </c>
      <c r="Y128" s="2"/>
      <c r="Z128" s="2"/>
      <c r="AA128" s="2"/>
      <c r="AB128" s="2"/>
      <c r="AC128" s="2"/>
      <c r="AD128" s="2"/>
      <c r="AE128" s="2"/>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row>
    <row r="129" spans="1:105" x14ac:dyDescent="0.25">
      <c r="A129" s="2"/>
      <c r="B129" s="2"/>
      <c r="C129" s="2"/>
      <c r="D129" s="2"/>
      <c r="E129" s="2"/>
      <c r="F129" s="2"/>
      <c r="G129" s="2"/>
      <c r="H129" s="2"/>
      <c r="I129" s="2"/>
      <c r="J129" s="2"/>
      <c r="K129" s="2"/>
      <c r="L129" s="2"/>
      <c r="M129" s="2"/>
      <c r="N129" s="2">
        <v>4.9000000000000004</v>
      </c>
      <c r="O129" s="2">
        <v>20</v>
      </c>
      <c r="P129" s="2"/>
      <c r="Q129" s="2">
        <v>2.2000000000000002</v>
      </c>
      <c r="R129" s="2">
        <v>20</v>
      </c>
      <c r="S129" s="2"/>
      <c r="T129" s="2">
        <v>48</v>
      </c>
      <c r="U129" s="2">
        <v>0.8</v>
      </c>
      <c r="V129" s="2"/>
      <c r="W129" s="2">
        <v>48</v>
      </c>
      <c r="X129" s="6">
        <v>3.2</v>
      </c>
      <c r="Y129" s="2"/>
      <c r="Z129" s="2"/>
      <c r="AA129" s="2"/>
      <c r="AB129" s="2"/>
      <c r="AC129" s="2"/>
      <c r="AD129" s="2"/>
      <c r="AE129" s="2"/>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row>
    <row r="130" spans="1:105" x14ac:dyDescent="0.25">
      <c r="A130" s="2"/>
      <c r="B130" s="2"/>
      <c r="C130" s="2"/>
      <c r="D130" s="2"/>
      <c r="E130" s="2"/>
      <c r="F130" s="2"/>
      <c r="G130" s="2"/>
      <c r="H130" s="2"/>
      <c r="I130" s="2"/>
      <c r="J130" s="2"/>
      <c r="K130" s="2"/>
      <c r="L130" s="2"/>
      <c r="M130" s="2"/>
      <c r="N130" s="2">
        <v>5</v>
      </c>
      <c r="O130" s="2">
        <v>19</v>
      </c>
      <c r="P130" s="2"/>
      <c r="Q130" s="2">
        <v>2.2999999999999998</v>
      </c>
      <c r="R130" s="2">
        <v>19</v>
      </c>
      <c r="S130" s="2"/>
      <c r="T130" s="2">
        <v>49</v>
      </c>
      <c r="U130" s="2">
        <v>0.8</v>
      </c>
      <c r="V130" s="2"/>
      <c r="W130" s="2">
        <v>49</v>
      </c>
      <c r="X130" s="2">
        <v>3.1</v>
      </c>
      <c r="Y130" s="2"/>
      <c r="Z130" s="2"/>
      <c r="AA130" s="2"/>
      <c r="AB130" s="2"/>
      <c r="AC130" s="2"/>
      <c r="AD130" s="2"/>
      <c r="AE130" s="2"/>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row>
    <row r="131" spans="1:105" x14ac:dyDescent="0.25">
      <c r="A131" s="2"/>
      <c r="B131" s="2"/>
      <c r="C131" s="2"/>
      <c r="D131" s="2"/>
      <c r="E131" s="2"/>
      <c r="F131" s="2"/>
      <c r="G131" s="2"/>
      <c r="H131" s="2"/>
      <c r="I131" s="2"/>
      <c r="J131" s="2"/>
      <c r="K131" s="2"/>
      <c r="L131" s="2"/>
      <c r="M131" s="2"/>
      <c r="N131" s="2">
        <v>5.2</v>
      </c>
      <c r="O131" s="2">
        <v>18</v>
      </c>
      <c r="P131" s="2"/>
      <c r="Q131" s="2">
        <v>2.4</v>
      </c>
      <c r="R131" s="2">
        <v>18</v>
      </c>
      <c r="S131" s="2"/>
      <c r="T131" s="2">
        <v>50</v>
      </c>
      <c r="U131" s="2">
        <v>0.8</v>
      </c>
      <c r="V131" s="2"/>
      <c r="W131" s="2">
        <v>50</v>
      </c>
      <c r="X131" s="2">
        <v>3.1</v>
      </c>
      <c r="Y131" s="2"/>
      <c r="Z131" s="2"/>
      <c r="AA131" s="2"/>
      <c r="AB131" s="2"/>
      <c r="AC131" s="2"/>
      <c r="AD131" s="2"/>
      <c r="AE131" s="2"/>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c r="CW131" s="41"/>
      <c r="CX131" s="41"/>
      <c r="CY131" s="41"/>
      <c r="CZ131" s="41"/>
      <c r="DA131" s="41"/>
    </row>
    <row r="132" spans="1:105" x14ac:dyDescent="0.25">
      <c r="A132" s="2"/>
      <c r="B132" s="2"/>
      <c r="C132" s="2"/>
      <c r="D132" s="2"/>
      <c r="E132" s="2"/>
      <c r="F132" s="2"/>
      <c r="G132" s="2"/>
      <c r="H132" s="2"/>
      <c r="I132" s="2"/>
      <c r="J132" s="2"/>
      <c r="K132" s="2"/>
      <c r="L132" s="2"/>
      <c r="M132" s="2"/>
      <c r="N132" s="2">
        <v>5.3</v>
      </c>
      <c r="O132" s="2">
        <v>17</v>
      </c>
      <c r="P132" s="2"/>
      <c r="Q132" s="2">
        <v>2.6</v>
      </c>
      <c r="R132" s="2">
        <v>17</v>
      </c>
      <c r="S132" s="2"/>
      <c r="T132" s="2">
        <v>51</v>
      </c>
      <c r="U132" s="2">
        <v>0.8</v>
      </c>
      <c r="V132" s="2"/>
      <c r="W132" s="2">
        <v>51</v>
      </c>
      <c r="X132" s="2">
        <v>3.1</v>
      </c>
      <c r="Y132" s="2"/>
      <c r="Z132" s="2"/>
      <c r="AA132" s="2"/>
      <c r="AB132" s="2"/>
      <c r="AC132" s="2"/>
      <c r="AD132" s="2"/>
      <c r="AE132" s="2"/>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c r="CW132" s="41"/>
      <c r="CX132" s="41"/>
      <c r="CY132" s="41"/>
      <c r="CZ132" s="41"/>
      <c r="DA132" s="41"/>
    </row>
    <row r="133" spans="1:105" x14ac:dyDescent="0.25">
      <c r="A133" s="2"/>
      <c r="B133" s="2"/>
      <c r="C133" s="2"/>
      <c r="D133" s="2"/>
      <c r="E133" s="2"/>
      <c r="F133" s="2"/>
      <c r="G133" s="2"/>
      <c r="H133" s="2"/>
      <c r="I133" s="2"/>
      <c r="J133" s="2"/>
      <c r="K133" s="2"/>
      <c r="L133" s="2"/>
      <c r="M133" s="2"/>
      <c r="N133" s="2">
        <v>5.5</v>
      </c>
      <c r="O133" s="2">
        <v>16</v>
      </c>
      <c r="P133" s="2"/>
      <c r="Q133" s="2">
        <v>2.8</v>
      </c>
      <c r="R133" s="2">
        <v>16</v>
      </c>
      <c r="S133" s="2"/>
      <c r="T133" s="2">
        <v>52</v>
      </c>
      <c r="U133" s="2">
        <v>0.8</v>
      </c>
      <c r="V133" s="2"/>
      <c r="W133" s="2">
        <v>52</v>
      </c>
      <c r="X133" s="2">
        <v>3.1</v>
      </c>
      <c r="Y133" s="2"/>
      <c r="Z133" s="2"/>
      <c r="AA133" s="2"/>
      <c r="AB133" s="2"/>
      <c r="AC133" s="2"/>
      <c r="AD133" s="2"/>
      <c r="AE133" s="2"/>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c r="CW133" s="41"/>
      <c r="CX133" s="41"/>
      <c r="CY133" s="41"/>
      <c r="CZ133" s="41"/>
      <c r="DA133" s="41"/>
    </row>
    <row r="134" spans="1:105" x14ac:dyDescent="0.25">
      <c r="A134" s="2"/>
      <c r="B134" s="2"/>
      <c r="C134" s="2"/>
      <c r="D134" s="2"/>
      <c r="E134" s="2"/>
      <c r="F134" s="2"/>
      <c r="G134" s="2"/>
      <c r="H134" s="2"/>
      <c r="I134" s="2"/>
      <c r="J134" s="2"/>
      <c r="K134" s="2"/>
      <c r="L134" s="2"/>
      <c r="M134" s="2"/>
      <c r="N134" s="2">
        <v>5.8</v>
      </c>
      <c r="O134" s="2">
        <v>15</v>
      </c>
      <c r="P134" s="2"/>
      <c r="Q134" s="2">
        <v>3</v>
      </c>
      <c r="R134" s="2">
        <v>15</v>
      </c>
      <c r="S134" s="2"/>
      <c r="T134" s="2">
        <v>53</v>
      </c>
      <c r="U134" s="2">
        <v>0.8</v>
      </c>
      <c r="V134" s="2"/>
      <c r="W134" s="2">
        <v>53</v>
      </c>
      <c r="X134" s="2">
        <v>3</v>
      </c>
      <c r="Y134" s="2"/>
      <c r="Z134" s="2"/>
      <c r="AA134" s="2"/>
      <c r="AB134" s="2"/>
      <c r="AC134" s="2"/>
      <c r="AD134" s="2"/>
      <c r="AE134" s="2"/>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c r="CW134" s="41"/>
      <c r="CX134" s="41"/>
      <c r="CY134" s="41"/>
      <c r="CZ134" s="41"/>
      <c r="DA134" s="41"/>
    </row>
    <row r="135" spans="1:105" x14ac:dyDescent="0.25">
      <c r="A135" s="2"/>
      <c r="B135" s="2"/>
      <c r="C135" s="2"/>
      <c r="D135" s="2"/>
      <c r="E135" s="2"/>
      <c r="F135" s="2"/>
      <c r="G135" s="2"/>
      <c r="H135" s="2"/>
      <c r="I135" s="2"/>
      <c r="J135" s="2"/>
      <c r="K135" s="2"/>
      <c r="L135" s="2"/>
      <c r="M135" s="2"/>
      <c r="N135" s="2">
        <v>6.1</v>
      </c>
      <c r="O135" s="2">
        <v>14</v>
      </c>
      <c r="P135" s="2"/>
      <c r="Q135" s="2">
        <v>3.3</v>
      </c>
      <c r="R135" s="2">
        <v>14</v>
      </c>
      <c r="S135" s="2"/>
      <c r="T135" s="2">
        <v>54</v>
      </c>
      <c r="U135" s="2">
        <v>0.7</v>
      </c>
      <c r="V135" s="2"/>
      <c r="W135" s="2">
        <v>54</v>
      </c>
      <c r="X135" s="2">
        <v>3</v>
      </c>
      <c r="Y135" s="2"/>
      <c r="Z135" s="2"/>
      <c r="AA135" s="2"/>
      <c r="AB135" s="2"/>
      <c r="AC135" s="2"/>
      <c r="AD135" s="2"/>
      <c r="AE135" s="2"/>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c r="CW135" s="41"/>
      <c r="CX135" s="41"/>
      <c r="CY135" s="41"/>
      <c r="CZ135" s="41"/>
      <c r="DA135" s="41"/>
    </row>
    <row r="136" spans="1:105" x14ac:dyDescent="0.25">
      <c r="A136" s="2"/>
      <c r="B136" s="2"/>
      <c r="C136" s="2"/>
      <c r="D136" s="2"/>
      <c r="E136" s="2"/>
      <c r="F136" s="2"/>
      <c r="G136" s="2"/>
      <c r="H136" s="2"/>
      <c r="I136" s="2"/>
      <c r="J136" s="2"/>
      <c r="K136" s="2"/>
      <c r="L136" s="2"/>
      <c r="M136" s="2"/>
      <c r="N136" s="2">
        <v>6.6</v>
      </c>
      <c r="O136" s="2">
        <v>13</v>
      </c>
      <c r="P136" s="2"/>
      <c r="Q136" s="2">
        <v>3.6</v>
      </c>
      <c r="R136" s="2">
        <v>13</v>
      </c>
      <c r="S136" s="2"/>
      <c r="T136" s="2">
        <v>55</v>
      </c>
      <c r="U136" s="2">
        <v>0.7</v>
      </c>
      <c r="V136" s="2"/>
      <c r="W136" s="2">
        <v>55</v>
      </c>
      <c r="X136" s="2">
        <v>3</v>
      </c>
      <c r="Y136" s="2"/>
      <c r="Z136" s="2"/>
      <c r="AA136" s="2"/>
      <c r="AB136" s="2"/>
      <c r="AC136" s="2"/>
      <c r="AD136" s="2"/>
      <c r="AE136" s="2"/>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c r="CW136" s="41"/>
      <c r="CX136" s="41"/>
      <c r="CY136" s="41"/>
      <c r="CZ136" s="41"/>
      <c r="DA136" s="41"/>
    </row>
    <row r="137" spans="1:105" x14ac:dyDescent="0.25">
      <c r="A137" s="2"/>
      <c r="B137" s="2"/>
      <c r="C137" s="2"/>
      <c r="D137" s="2"/>
      <c r="E137" s="2"/>
      <c r="F137" s="2"/>
      <c r="G137" s="2"/>
      <c r="H137" s="2"/>
      <c r="I137" s="2"/>
      <c r="J137" s="2"/>
      <c r="K137" s="2"/>
      <c r="L137" s="2"/>
      <c r="M137" s="2"/>
      <c r="N137" s="2">
        <v>7.2</v>
      </c>
      <c r="O137" s="2">
        <v>12</v>
      </c>
      <c r="P137" s="2"/>
      <c r="Q137" s="2">
        <v>4.2</v>
      </c>
      <c r="R137" s="2">
        <v>12</v>
      </c>
      <c r="S137" s="2"/>
      <c r="T137" s="2">
        <v>56</v>
      </c>
      <c r="U137" s="2">
        <v>0.7</v>
      </c>
      <c r="V137" s="2"/>
      <c r="W137" s="2">
        <v>56</v>
      </c>
      <c r="X137" s="2">
        <v>3</v>
      </c>
      <c r="Y137" s="2"/>
      <c r="Z137" s="2"/>
      <c r="AA137" s="2"/>
      <c r="AB137" s="2"/>
      <c r="AC137" s="2"/>
      <c r="AD137" s="2"/>
      <c r="AE137" s="2"/>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c r="CW137" s="41"/>
      <c r="CX137" s="41"/>
      <c r="CY137" s="41"/>
      <c r="CZ137" s="41"/>
      <c r="DA137" s="41"/>
    </row>
    <row r="138" spans="1:105" x14ac:dyDescent="0.25">
      <c r="A138" s="2"/>
      <c r="B138" s="2"/>
      <c r="C138" s="2"/>
      <c r="D138" s="2"/>
      <c r="E138" s="2"/>
      <c r="F138" s="2"/>
      <c r="G138" s="2"/>
      <c r="H138" s="2"/>
      <c r="I138" s="2"/>
      <c r="J138" s="2"/>
      <c r="K138" s="2"/>
      <c r="L138" s="2"/>
      <c r="M138" s="2"/>
      <c r="N138" s="2">
        <v>8</v>
      </c>
      <c r="O138" s="2">
        <v>11</v>
      </c>
      <c r="P138" s="2"/>
      <c r="Q138" s="2">
        <v>4.7</v>
      </c>
      <c r="R138" s="2">
        <v>11</v>
      </c>
      <c r="S138" s="2"/>
      <c r="T138" s="2">
        <v>57</v>
      </c>
      <c r="U138" s="2">
        <v>0.7</v>
      </c>
      <c r="V138" s="2"/>
      <c r="W138" s="2">
        <v>57</v>
      </c>
      <c r="X138" s="2">
        <v>3</v>
      </c>
      <c r="Y138" s="2"/>
      <c r="Z138" s="2"/>
      <c r="AA138" s="2"/>
      <c r="AB138" s="2"/>
      <c r="AC138" s="2"/>
      <c r="AD138" s="2"/>
      <c r="AE138" s="2"/>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c r="CW138" s="41"/>
      <c r="CX138" s="41"/>
      <c r="CY138" s="41"/>
      <c r="CZ138" s="41"/>
      <c r="DA138" s="41"/>
    </row>
    <row r="139" spans="1:105" x14ac:dyDescent="0.25">
      <c r="A139" s="2"/>
      <c r="B139" s="2"/>
      <c r="C139" s="2"/>
      <c r="D139" s="2"/>
      <c r="E139" s="2"/>
      <c r="F139" s="2"/>
      <c r="G139" s="2"/>
      <c r="H139" s="2"/>
      <c r="I139" s="2"/>
      <c r="J139" s="2"/>
      <c r="K139" s="2"/>
      <c r="L139" s="2"/>
      <c r="M139" s="2"/>
      <c r="N139" s="2">
        <v>8.8000000000000007</v>
      </c>
      <c r="O139" s="2">
        <v>10</v>
      </c>
      <c r="P139" s="2"/>
      <c r="Q139" s="2">
        <v>5.5</v>
      </c>
      <c r="R139" s="2">
        <v>10</v>
      </c>
      <c r="S139" s="2"/>
      <c r="T139" s="2">
        <v>58</v>
      </c>
      <c r="U139" s="2">
        <v>0.7</v>
      </c>
      <c r="V139" s="2"/>
      <c r="W139" s="2">
        <v>58</v>
      </c>
      <c r="X139" s="2">
        <v>3</v>
      </c>
      <c r="Y139" s="2"/>
      <c r="Z139" s="2"/>
      <c r="AA139" s="2"/>
      <c r="AB139" s="2"/>
      <c r="AC139" s="2"/>
      <c r="AD139" s="2"/>
      <c r="AE139" s="2"/>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c r="BV139" s="41"/>
      <c r="BW139" s="41"/>
      <c r="BX139" s="41"/>
      <c r="BY139" s="41"/>
      <c r="BZ139" s="41"/>
      <c r="CA139" s="41"/>
      <c r="CB139" s="41"/>
      <c r="CC139" s="41"/>
      <c r="CD139" s="41"/>
      <c r="CE139" s="41"/>
      <c r="CF139" s="41"/>
      <c r="CG139" s="41"/>
      <c r="CH139" s="41"/>
      <c r="CI139" s="41"/>
      <c r="CJ139" s="41"/>
      <c r="CK139" s="41"/>
      <c r="CL139" s="41"/>
      <c r="CM139" s="41"/>
      <c r="CN139" s="41"/>
      <c r="CO139" s="41"/>
      <c r="CP139" s="41"/>
      <c r="CQ139" s="41"/>
      <c r="CR139" s="41"/>
      <c r="CS139" s="41"/>
      <c r="CT139" s="41"/>
      <c r="CU139" s="41"/>
      <c r="CV139" s="41"/>
      <c r="CW139" s="41"/>
      <c r="CX139" s="41"/>
      <c r="CY139" s="41"/>
      <c r="CZ139" s="41"/>
      <c r="DA139" s="41"/>
    </row>
    <row r="140" spans="1:105" x14ac:dyDescent="0.25">
      <c r="A140" s="2"/>
      <c r="B140" s="2"/>
      <c r="C140" s="2"/>
      <c r="D140" s="2"/>
      <c r="E140" s="2"/>
      <c r="F140" s="2"/>
      <c r="G140" s="2"/>
      <c r="H140" s="2"/>
      <c r="I140" s="2"/>
      <c r="J140" s="2"/>
      <c r="K140" s="2"/>
      <c r="L140" s="2"/>
      <c r="M140" s="2"/>
      <c r="N140" s="2">
        <v>9</v>
      </c>
      <c r="O140" s="2">
        <v>9</v>
      </c>
      <c r="P140" s="2"/>
      <c r="Q140" s="2">
        <v>7</v>
      </c>
      <c r="R140" s="2">
        <v>9</v>
      </c>
      <c r="S140" s="2"/>
      <c r="T140" s="2">
        <v>59</v>
      </c>
      <c r="U140" s="2">
        <v>0.6</v>
      </c>
      <c r="V140" s="2"/>
      <c r="W140" s="2">
        <v>59</v>
      </c>
      <c r="X140" s="2">
        <v>3</v>
      </c>
      <c r="Y140" s="2"/>
      <c r="Z140" s="2"/>
      <c r="AA140" s="2"/>
      <c r="AB140" s="2"/>
      <c r="AC140" s="2"/>
      <c r="AD140" s="2"/>
      <c r="AE140" s="2"/>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c r="BV140" s="41"/>
      <c r="BW140" s="41"/>
      <c r="BX140" s="41"/>
      <c r="BY140" s="41"/>
      <c r="BZ140" s="41"/>
      <c r="CA140" s="41"/>
      <c r="CB140" s="41"/>
      <c r="CC140" s="41"/>
      <c r="CD140" s="41"/>
      <c r="CE140" s="41"/>
      <c r="CF140" s="41"/>
      <c r="CG140" s="41"/>
      <c r="CH140" s="41"/>
      <c r="CI140" s="41"/>
      <c r="CJ140" s="41"/>
      <c r="CK140" s="41"/>
      <c r="CL140" s="41"/>
      <c r="CM140" s="41"/>
      <c r="CN140" s="41"/>
      <c r="CO140" s="41"/>
      <c r="CP140" s="41"/>
      <c r="CQ140" s="41"/>
      <c r="CR140" s="41"/>
      <c r="CS140" s="41"/>
      <c r="CT140" s="41"/>
      <c r="CU140" s="41"/>
      <c r="CV140" s="41"/>
      <c r="CW140" s="41"/>
      <c r="CX140" s="41"/>
      <c r="CY140" s="41"/>
      <c r="CZ140" s="41"/>
      <c r="DA140" s="41"/>
    </row>
    <row r="141" spans="1:105" x14ac:dyDescent="0.25">
      <c r="A141" s="2"/>
      <c r="B141" s="2"/>
      <c r="C141" s="2"/>
      <c r="D141" s="2"/>
      <c r="E141" s="2"/>
      <c r="F141" s="2"/>
      <c r="G141" s="2"/>
      <c r="H141" s="2"/>
      <c r="I141" s="2"/>
      <c r="J141" s="2"/>
      <c r="K141" s="2"/>
      <c r="L141" s="2"/>
      <c r="M141" s="2"/>
      <c r="N141" s="2">
        <v>11.8</v>
      </c>
      <c r="O141" s="2">
        <v>8</v>
      </c>
      <c r="P141" s="2"/>
      <c r="Q141" s="2">
        <v>8.1</v>
      </c>
      <c r="R141" s="2">
        <v>8</v>
      </c>
      <c r="S141" s="2"/>
      <c r="T141" s="2">
        <v>60</v>
      </c>
      <c r="U141" s="2">
        <v>0.6</v>
      </c>
      <c r="V141" s="2"/>
      <c r="W141" s="2">
        <v>60</v>
      </c>
      <c r="X141" s="2">
        <v>3</v>
      </c>
      <c r="Y141" s="2"/>
      <c r="Z141" s="2"/>
      <c r="AA141" s="2"/>
      <c r="AB141" s="2"/>
      <c r="AC141" s="2"/>
      <c r="AD141" s="2"/>
      <c r="AE141" s="2"/>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c r="CF141" s="41"/>
      <c r="CG141" s="41"/>
      <c r="CH141" s="41"/>
      <c r="CI141" s="41"/>
      <c r="CJ141" s="41"/>
      <c r="CK141" s="41"/>
      <c r="CL141" s="41"/>
      <c r="CM141" s="41"/>
      <c r="CN141" s="41"/>
      <c r="CO141" s="41"/>
      <c r="CP141" s="41"/>
      <c r="CQ141" s="41"/>
      <c r="CR141" s="41"/>
      <c r="CS141" s="41"/>
      <c r="CT141" s="41"/>
      <c r="CU141" s="41"/>
      <c r="CV141" s="41"/>
      <c r="CW141" s="41"/>
      <c r="CX141" s="41"/>
      <c r="CY141" s="41"/>
      <c r="CZ141" s="41"/>
      <c r="DA141" s="41"/>
    </row>
    <row r="142" spans="1:105" x14ac:dyDescent="0.25">
      <c r="A142" s="2"/>
      <c r="B142" s="2"/>
      <c r="C142" s="2"/>
      <c r="D142" s="2"/>
      <c r="E142" s="2"/>
      <c r="F142" s="2"/>
      <c r="G142" s="2"/>
      <c r="H142" s="2"/>
      <c r="I142" s="2"/>
      <c r="J142" s="2"/>
      <c r="K142" s="2"/>
      <c r="L142" s="2"/>
      <c r="M142" s="2"/>
      <c r="N142" s="2"/>
      <c r="O142" s="2"/>
      <c r="P142" s="2"/>
      <c r="Q142" s="2"/>
      <c r="R142" s="2"/>
      <c r="S142" s="2"/>
      <c r="T142" s="2"/>
      <c r="U142" s="2"/>
      <c r="V142" s="2"/>
      <c r="W142" s="2">
        <f t="shared" ref="W142:W154" si="0">W141+1</f>
        <v>61</v>
      </c>
      <c r="X142" s="2"/>
      <c r="Y142" s="2"/>
      <c r="Z142" s="2"/>
      <c r="AA142" s="2"/>
      <c r="AB142" s="2"/>
      <c r="AC142" s="2"/>
      <c r="AD142" s="2"/>
      <c r="AE142" s="2"/>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c r="CF142" s="41"/>
      <c r="CG142" s="41"/>
      <c r="CH142" s="41"/>
      <c r="CI142" s="41"/>
      <c r="CJ142" s="41"/>
      <c r="CK142" s="41"/>
      <c r="CL142" s="41"/>
      <c r="CM142" s="41"/>
      <c r="CN142" s="41"/>
      <c r="CO142" s="41"/>
      <c r="CP142" s="41"/>
      <c r="CQ142" s="41"/>
      <c r="CR142" s="41"/>
      <c r="CS142" s="41"/>
      <c r="CT142" s="41"/>
      <c r="CU142" s="41"/>
      <c r="CV142" s="41"/>
      <c r="CW142" s="41"/>
      <c r="CX142" s="41"/>
      <c r="CY142" s="41"/>
      <c r="CZ142" s="41"/>
      <c r="DA142" s="41"/>
    </row>
    <row r="143" spans="1:105" x14ac:dyDescent="0.25">
      <c r="A143" s="2"/>
      <c r="B143" s="2"/>
      <c r="C143" s="2"/>
      <c r="D143" s="2"/>
      <c r="E143" s="2"/>
      <c r="F143" s="2"/>
      <c r="G143" s="2"/>
      <c r="H143" s="2"/>
      <c r="I143" s="2"/>
      <c r="J143" s="2"/>
      <c r="K143" s="2"/>
      <c r="L143" s="2"/>
      <c r="M143" s="2"/>
      <c r="N143" s="2"/>
      <c r="O143" s="2"/>
      <c r="P143" s="2"/>
      <c r="Q143" s="2"/>
      <c r="R143" s="2"/>
      <c r="S143" s="2"/>
      <c r="T143" s="2"/>
      <c r="U143" s="2"/>
      <c r="V143" s="2"/>
      <c r="W143" s="2">
        <f t="shared" si="0"/>
        <v>62</v>
      </c>
      <c r="X143" s="2"/>
      <c r="Y143" s="2"/>
      <c r="Z143" s="2"/>
      <c r="AA143" s="2"/>
      <c r="AB143" s="2"/>
      <c r="AC143" s="2"/>
      <c r="AD143" s="2"/>
      <c r="AE143" s="2"/>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c r="CF143" s="41"/>
      <c r="CG143" s="41"/>
      <c r="CH143" s="41"/>
      <c r="CI143" s="41"/>
      <c r="CJ143" s="41"/>
      <c r="CK143" s="41"/>
      <c r="CL143" s="41"/>
      <c r="CM143" s="41"/>
      <c r="CN143" s="41"/>
      <c r="CO143" s="41"/>
      <c r="CP143" s="41"/>
      <c r="CQ143" s="41"/>
      <c r="CR143" s="41"/>
      <c r="CS143" s="41"/>
      <c r="CT143" s="41"/>
      <c r="CU143" s="41"/>
      <c r="CV143" s="41"/>
      <c r="CW143" s="41"/>
      <c r="CX143" s="41"/>
      <c r="CY143" s="41"/>
      <c r="CZ143" s="41"/>
      <c r="DA143" s="41"/>
    </row>
    <row r="144" spans="1:105" x14ac:dyDescent="0.25">
      <c r="A144" s="2"/>
      <c r="B144" s="2"/>
      <c r="C144" s="2"/>
      <c r="D144" s="2"/>
      <c r="E144" s="2"/>
      <c r="F144" s="2"/>
      <c r="G144" s="2"/>
      <c r="H144" s="2"/>
      <c r="I144" s="2"/>
      <c r="J144" s="2"/>
      <c r="K144" s="2"/>
      <c r="L144" s="2"/>
      <c r="M144" s="2"/>
      <c r="N144" s="2"/>
      <c r="O144" s="2"/>
      <c r="P144" s="2"/>
      <c r="Q144" s="2"/>
      <c r="R144" s="2"/>
      <c r="S144" s="2"/>
      <c r="T144" s="2"/>
      <c r="U144" s="2"/>
      <c r="V144" s="2"/>
      <c r="W144" s="2">
        <f t="shared" si="0"/>
        <v>63</v>
      </c>
      <c r="X144" s="2"/>
      <c r="Y144" s="2"/>
      <c r="Z144" s="2"/>
      <c r="AA144" s="2"/>
      <c r="AB144" s="2"/>
      <c r="AC144" s="2"/>
      <c r="AD144" s="2"/>
      <c r="AE144" s="2"/>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c r="BV144" s="41"/>
      <c r="BW144" s="41"/>
      <c r="BX144" s="41"/>
      <c r="BY144" s="41"/>
      <c r="BZ144" s="41"/>
      <c r="CA144" s="41"/>
      <c r="CB144" s="41"/>
      <c r="CC144" s="41"/>
      <c r="CD144" s="41"/>
      <c r="CE144" s="41"/>
      <c r="CF144" s="41"/>
      <c r="CG144" s="41"/>
      <c r="CH144" s="41"/>
      <c r="CI144" s="41"/>
      <c r="CJ144" s="41"/>
      <c r="CK144" s="41"/>
      <c r="CL144" s="41"/>
      <c r="CM144" s="41"/>
      <c r="CN144" s="41"/>
      <c r="CO144" s="41"/>
      <c r="CP144" s="41"/>
      <c r="CQ144" s="41"/>
      <c r="CR144" s="41"/>
      <c r="CS144" s="41"/>
      <c r="CT144" s="41"/>
      <c r="CU144" s="41"/>
      <c r="CV144" s="41"/>
      <c r="CW144" s="41"/>
      <c r="CX144" s="41"/>
      <c r="CY144" s="41"/>
      <c r="CZ144" s="41"/>
      <c r="DA144" s="41"/>
    </row>
    <row r="145" spans="1:105" x14ac:dyDescent="0.25">
      <c r="A145" s="2"/>
      <c r="B145" s="2"/>
      <c r="C145" s="2"/>
      <c r="D145" s="2"/>
      <c r="E145" s="2"/>
      <c r="F145" s="2"/>
      <c r="G145" s="2"/>
      <c r="H145" s="2"/>
      <c r="I145" s="2"/>
      <c r="J145" s="2"/>
      <c r="K145" s="2"/>
      <c r="L145" s="2"/>
      <c r="M145" s="2"/>
      <c r="N145" s="2"/>
      <c r="O145" s="2"/>
      <c r="P145" s="2"/>
      <c r="Q145" s="2"/>
      <c r="R145" s="2"/>
      <c r="S145" s="2"/>
      <c r="T145" s="2"/>
      <c r="U145" s="2"/>
      <c r="V145" s="2"/>
      <c r="W145" s="2">
        <f t="shared" si="0"/>
        <v>64</v>
      </c>
      <c r="X145" s="2"/>
      <c r="Y145" s="2"/>
      <c r="Z145" s="2"/>
      <c r="AA145" s="2"/>
      <c r="AB145" s="2"/>
      <c r="AC145" s="2"/>
      <c r="AD145" s="2"/>
      <c r="AE145" s="2"/>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c r="BP145" s="41"/>
      <c r="BQ145" s="41"/>
      <c r="BR145" s="41"/>
      <c r="BS145" s="41"/>
      <c r="BT145" s="41"/>
      <c r="BU145" s="41"/>
      <c r="BV145" s="41"/>
      <c r="BW145" s="41"/>
      <c r="BX145" s="41"/>
      <c r="BY145" s="41"/>
      <c r="BZ145" s="41"/>
      <c r="CA145" s="41"/>
      <c r="CB145" s="41"/>
      <c r="CC145" s="41"/>
      <c r="CD145" s="41"/>
      <c r="CE145" s="41"/>
      <c r="CF145" s="41"/>
      <c r="CG145" s="41"/>
      <c r="CH145" s="41"/>
      <c r="CI145" s="41"/>
      <c r="CJ145" s="41"/>
      <c r="CK145" s="41"/>
      <c r="CL145" s="41"/>
      <c r="CM145" s="41"/>
      <c r="CN145" s="41"/>
      <c r="CO145" s="41"/>
      <c r="CP145" s="41"/>
      <c r="CQ145" s="41"/>
      <c r="CR145" s="41"/>
      <c r="CS145" s="41"/>
      <c r="CT145" s="41"/>
      <c r="CU145" s="41"/>
      <c r="CV145" s="41"/>
      <c r="CW145" s="41"/>
      <c r="CX145" s="41"/>
      <c r="CY145" s="41"/>
      <c r="CZ145" s="41"/>
      <c r="DA145" s="41"/>
    </row>
    <row r="146" spans="1:105" x14ac:dyDescent="0.25">
      <c r="A146" s="2"/>
      <c r="B146" s="2"/>
      <c r="C146" s="2"/>
      <c r="D146" s="2"/>
      <c r="E146" s="2"/>
      <c r="F146" s="2"/>
      <c r="G146" s="2"/>
      <c r="H146" s="2"/>
      <c r="I146" s="2"/>
      <c r="J146" s="2"/>
      <c r="K146" s="2"/>
      <c r="L146" s="2"/>
      <c r="M146" s="2"/>
      <c r="N146" s="2"/>
      <c r="O146" s="2"/>
      <c r="P146" s="2"/>
      <c r="Q146" s="2"/>
      <c r="R146" s="2"/>
      <c r="S146" s="2"/>
      <c r="T146" s="2"/>
      <c r="U146" s="2"/>
      <c r="V146" s="2"/>
      <c r="W146" s="2">
        <f t="shared" si="0"/>
        <v>65</v>
      </c>
      <c r="X146" s="2"/>
      <c r="Y146" s="2"/>
      <c r="Z146" s="2"/>
      <c r="AA146" s="2"/>
      <c r="AB146" s="2"/>
      <c r="AC146" s="2"/>
      <c r="AD146" s="2"/>
      <c r="AE146" s="2"/>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c r="BV146" s="41"/>
      <c r="BW146" s="41"/>
      <c r="BX146" s="41"/>
      <c r="BY146" s="41"/>
      <c r="BZ146" s="41"/>
      <c r="CA146" s="41"/>
      <c r="CB146" s="41"/>
      <c r="CC146" s="41"/>
      <c r="CD146" s="41"/>
      <c r="CE146" s="41"/>
      <c r="CF146" s="41"/>
      <c r="CG146" s="41"/>
      <c r="CH146" s="41"/>
      <c r="CI146" s="41"/>
      <c r="CJ146" s="41"/>
      <c r="CK146" s="41"/>
      <c r="CL146" s="41"/>
      <c r="CM146" s="41"/>
      <c r="CN146" s="41"/>
      <c r="CO146" s="41"/>
      <c r="CP146" s="41"/>
      <c r="CQ146" s="41"/>
      <c r="CR146" s="41"/>
      <c r="CS146" s="41"/>
      <c r="CT146" s="41"/>
      <c r="CU146" s="41"/>
      <c r="CV146" s="41"/>
      <c r="CW146" s="41"/>
      <c r="CX146" s="41"/>
      <c r="CY146" s="41"/>
      <c r="CZ146" s="41"/>
      <c r="DA146" s="41"/>
    </row>
    <row r="147" spans="1:105" x14ac:dyDescent="0.25">
      <c r="A147" s="2"/>
      <c r="B147" s="2"/>
      <c r="C147" s="2"/>
      <c r="D147" s="2"/>
      <c r="E147" s="2"/>
      <c r="F147" s="2"/>
      <c r="G147" s="2"/>
      <c r="H147" s="2"/>
      <c r="I147" s="2"/>
      <c r="J147" s="2"/>
      <c r="K147" s="2"/>
      <c r="L147" s="2"/>
      <c r="M147" s="2"/>
      <c r="N147" s="2"/>
      <c r="O147" s="2"/>
      <c r="P147" s="2"/>
      <c r="Q147" s="2"/>
      <c r="R147" s="2"/>
      <c r="S147" s="2"/>
      <c r="T147" s="2"/>
      <c r="U147" s="2"/>
      <c r="V147" s="2"/>
      <c r="W147" s="2">
        <f t="shared" si="0"/>
        <v>66</v>
      </c>
      <c r="X147" s="2"/>
      <c r="Y147" s="2"/>
      <c r="Z147" s="2"/>
      <c r="AA147" s="2"/>
      <c r="AB147" s="2"/>
      <c r="AC147" s="2"/>
      <c r="AD147" s="2"/>
      <c r="AE147" s="2"/>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c r="BV147" s="41"/>
      <c r="BW147" s="41"/>
      <c r="BX147" s="41"/>
      <c r="BY147" s="41"/>
      <c r="BZ147" s="41"/>
      <c r="CA147" s="41"/>
      <c r="CB147" s="41"/>
      <c r="CC147" s="41"/>
      <c r="CD147" s="41"/>
      <c r="CE147" s="41"/>
      <c r="CF147" s="41"/>
      <c r="CG147" s="41"/>
      <c r="CH147" s="41"/>
      <c r="CI147" s="41"/>
      <c r="CJ147" s="41"/>
      <c r="CK147" s="41"/>
      <c r="CL147" s="41"/>
      <c r="CM147" s="41"/>
      <c r="CN147" s="41"/>
      <c r="CO147" s="41"/>
      <c r="CP147" s="41"/>
      <c r="CQ147" s="41"/>
      <c r="CR147" s="41"/>
      <c r="CS147" s="41"/>
      <c r="CT147" s="41"/>
      <c r="CU147" s="41"/>
      <c r="CV147" s="41"/>
      <c r="CW147" s="41"/>
      <c r="CX147" s="41"/>
      <c r="CY147" s="41"/>
      <c r="CZ147" s="41"/>
      <c r="DA147" s="41"/>
    </row>
    <row r="148" spans="1:105" x14ac:dyDescent="0.25">
      <c r="A148" s="2"/>
      <c r="B148" s="2"/>
      <c r="C148" s="2"/>
      <c r="D148" s="2"/>
      <c r="E148" s="2"/>
      <c r="F148" s="2"/>
      <c r="G148" s="2"/>
      <c r="H148" s="2"/>
      <c r="I148" s="2"/>
      <c r="J148" s="2"/>
      <c r="K148" s="2"/>
      <c r="L148" s="2"/>
      <c r="M148" s="2"/>
      <c r="N148" s="2"/>
      <c r="O148" s="2"/>
      <c r="P148" s="2"/>
      <c r="Q148" s="2"/>
      <c r="R148" s="2"/>
      <c r="S148" s="2"/>
      <c r="T148" s="2"/>
      <c r="U148" s="2"/>
      <c r="V148" s="2"/>
      <c r="W148" s="2">
        <f t="shared" si="0"/>
        <v>67</v>
      </c>
      <c r="X148" s="2"/>
      <c r="Y148" s="2"/>
      <c r="Z148" s="2"/>
      <c r="AA148" s="2"/>
      <c r="AB148" s="2"/>
      <c r="AC148" s="2"/>
      <c r="AD148" s="2"/>
      <c r="AE148" s="2"/>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c r="CF148" s="41"/>
      <c r="CG148" s="41"/>
      <c r="CH148" s="41"/>
      <c r="CI148" s="41"/>
      <c r="CJ148" s="41"/>
      <c r="CK148" s="41"/>
      <c r="CL148" s="41"/>
      <c r="CM148" s="41"/>
      <c r="CN148" s="41"/>
      <c r="CO148" s="41"/>
      <c r="CP148" s="41"/>
      <c r="CQ148" s="41"/>
      <c r="CR148" s="41"/>
      <c r="CS148" s="41"/>
      <c r="CT148" s="41"/>
      <c r="CU148" s="41"/>
      <c r="CV148" s="41"/>
      <c r="CW148" s="41"/>
      <c r="CX148" s="41"/>
      <c r="CY148" s="41"/>
      <c r="CZ148" s="41"/>
      <c r="DA148" s="41"/>
    </row>
    <row r="149" spans="1:105" x14ac:dyDescent="0.25">
      <c r="A149" s="2"/>
      <c r="B149" s="2"/>
      <c r="C149" s="2"/>
      <c r="D149" s="2"/>
      <c r="E149" s="2"/>
      <c r="F149" s="2"/>
      <c r="G149" s="2"/>
      <c r="H149" s="2"/>
      <c r="I149" s="2"/>
      <c r="J149" s="2"/>
      <c r="K149" s="2"/>
      <c r="L149" s="2"/>
      <c r="M149" s="2"/>
      <c r="N149" s="2"/>
      <c r="O149" s="2"/>
      <c r="P149" s="2"/>
      <c r="Q149" s="2"/>
      <c r="R149" s="2"/>
      <c r="S149" s="2"/>
      <c r="T149" s="2"/>
      <c r="U149" s="2"/>
      <c r="V149" s="2"/>
      <c r="W149" s="2">
        <f t="shared" si="0"/>
        <v>68</v>
      </c>
      <c r="X149" s="2"/>
      <c r="Y149" s="2"/>
      <c r="Z149" s="2"/>
      <c r="AA149" s="2"/>
      <c r="AB149" s="2"/>
      <c r="AC149" s="2"/>
      <c r="AD149" s="2"/>
      <c r="AE149" s="2"/>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c r="CF149" s="41"/>
      <c r="CG149" s="41"/>
      <c r="CH149" s="41"/>
      <c r="CI149" s="41"/>
      <c r="CJ149" s="41"/>
      <c r="CK149" s="41"/>
      <c r="CL149" s="41"/>
      <c r="CM149" s="41"/>
      <c r="CN149" s="41"/>
      <c r="CO149" s="41"/>
      <c r="CP149" s="41"/>
      <c r="CQ149" s="41"/>
      <c r="CR149" s="41"/>
      <c r="CS149" s="41"/>
      <c r="CT149" s="41"/>
      <c r="CU149" s="41"/>
      <c r="CV149" s="41"/>
      <c r="CW149" s="41"/>
      <c r="CX149" s="41"/>
      <c r="CY149" s="41"/>
      <c r="CZ149" s="41"/>
      <c r="DA149" s="41"/>
    </row>
    <row r="150" spans="1:105" x14ac:dyDescent="0.25">
      <c r="A150" s="2"/>
      <c r="B150" s="2"/>
      <c r="C150" s="2"/>
      <c r="D150" s="2"/>
      <c r="E150" s="2"/>
      <c r="F150" s="2"/>
      <c r="G150" s="2"/>
      <c r="H150" s="2"/>
      <c r="I150" s="2"/>
      <c r="J150" s="2"/>
      <c r="K150" s="2"/>
      <c r="L150" s="2"/>
      <c r="M150" s="2"/>
      <c r="N150" s="2"/>
      <c r="O150" s="2"/>
      <c r="P150" s="2"/>
      <c r="Q150" s="2"/>
      <c r="R150" s="2"/>
      <c r="S150" s="2"/>
      <c r="T150" s="2"/>
      <c r="U150" s="2"/>
      <c r="V150" s="2"/>
      <c r="W150" s="2">
        <f t="shared" si="0"/>
        <v>69</v>
      </c>
      <c r="X150" s="2"/>
      <c r="Y150" s="2"/>
      <c r="Z150" s="2"/>
      <c r="AA150" s="2"/>
      <c r="AB150" s="2"/>
      <c r="AC150" s="2"/>
      <c r="AD150" s="2"/>
      <c r="AE150" s="2"/>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c r="BV150" s="41"/>
      <c r="BW150" s="41"/>
      <c r="BX150" s="41"/>
      <c r="BY150" s="41"/>
      <c r="BZ150" s="41"/>
      <c r="CA150" s="41"/>
      <c r="CB150" s="41"/>
      <c r="CC150" s="41"/>
      <c r="CD150" s="41"/>
      <c r="CE150" s="41"/>
      <c r="CF150" s="41"/>
      <c r="CG150" s="41"/>
      <c r="CH150" s="41"/>
      <c r="CI150" s="41"/>
      <c r="CJ150" s="41"/>
      <c r="CK150" s="41"/>
      <c r="CL150" s="41"/>
      <c r="CM150" s="41"/>
      <c r="CN150" s="41"/>
      <c r="CO150" s="41"/>
      <c r="CP150" s="41"/>
      <c r="CQ150" s="41"/>
      <c r="CR150" s="41"/>
      <c r="CS150" s="41"/>
      <c r="CT150" s="41"/>
      <c r="CU150" s="41"/>
      <c r="CV150" s="41"/>
      <c r="CW150" s="41"/>
      <c r="CX150" s="41"/>
      <c r="CY150" s="41"/>
      <c r="CZ150" s="41"/>
      <c r="DA150" s="41"/>
    </row>
    <row r="151" spans="1:105" x14ac:dyDescent="0.25">
      <c r="A151" s="2"/>
      <c r="B151" s="2"/>
      <c r="C151" s="2"/>
      <c r="D151" s="2"/>
      <c r="E151" s="2"/>
      <c r="F151" s="2"/>
      <c r="G151" s="2"/>
      <c r="H151" s="2"/>
      <c r="I151" s="2"/>
      <c r="J151" s="2"/>
      <c r="K151" s="2"/>
      <c r="L151" s="2"/>
      <c r="M151" s="2"/>
      <c r="N151" s="2"/>
      <c r="O151" s="2"/>
      <c r="P151" s="2"/>
      <c r="Q151" s="2"/>
      <c r="R151" s="2"/>
      <c r="S151" s="2"/>
      <c r="T151" s="2"/>
      <c r="U151" s="2"/>
      <c r="V151" s="2"/>
      <c r="W151" s="2">
        <f t="shared" si="0"/>
        <v>70</v>
      </c>
      <c r="X151" s="2"/>
      <c r="Y151" s="2"/>
      <c r="Z151" s="2"/>
      <c r="AA151" s="2"/>
      <c r="AB151" s="2"/>
      <c r="AC151" s="2"/>
      <c r="AD151" s="2"/>
      <c r="AE151" s="2"/>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c r="BV151" s="41"/>
      <c r="BW151" s="41"/>
      <c r="BX151" s="41"/>
      <c r="BY151" s="41"/>
      <c r="BZ151" s="41"/>
      <c r="CA151" s="41"/>
      <c r="CB151" s="41"/>
      <c r="CC151" s="41"/>
      <c r="CD151" s="41"/>
      <c r="CE151" s="41"/>
      <c r="CF151" s="41"/>
      <c r="CG151" s="41"/>
      <c r="CH151" s="41"/>
      <c r="CI151" s="41"/>
      <c r="CJ151" s="41"/>
      <c r="CK151" s="41"/>
      <c r="CL151" s="41"/>
      <c r="CM151" s="41"/>
      <c r="CN151" s="41"/>
      <c r="CO151" s="41"/>
      <c r="CP151" s="41"/>
      <c r="CQ151" s="41"/>
      <c r="CR151" s="41"/>
      <c r="CS151" s="41"/>
      <c r="CT151" s="41"/>
      <c r="CU151" s="41"/>
      <c r="CV151" s="41"/>
      <c r="CW151" s="41"/>
      <c r="CX151" s="41"/>
      <c r="CY151" s="41"/>
      <c r="CZ151" s="41"/>
      <c r="DA151" s="41"/>
    </row>
    <row r="152" spans="1:105" x14ac:dyDescent="0.25">
      <c r="A152" s="2"/>
      <c r="B152" s="2"/>
      <c r="C152" s="2"/>
      <c r="D152" s="2"/>
      <c r="E152" s="2"/>
      <c r="F152" s="2"/>
      <c r="G152" s="2"/>
      <c r="H152" s="2"/>
      <c r="I152" s="2"/>
      <c r="J152" s="2"/>
      <c r="K152" s="2"/>
      <c r="L152" s="2"/>
      <c r="M152" s="2"/>
      <c r="N152" s="2"/>
      <c r="O152" s="2"/>
      <c r="P152" s="2"/>
      <c r="Q152" s="2"/>
      <c r="R152" s="2"/>
      <c r="S152" s="2"/>
      <c r="T152" s="2"/>
      <c r="U152" s="2"/>
      <c r="V152" s="2"/>
      <c r="W152" s="2">
        <f t="shared" si="0"/>
        <v>71</v>
      </c>
      <c r="X152" s="2"/>
      <c r="Y152" s="2"/>
      <c r="Z152" s="2"/>
      <c r="AA152" s="2"/>
      <c r="AB152" s="2"/>
      <c r="AC152" s="2"/>
      <c r="AD152" s="2"/>
      <c r="AE152" s="2"/>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c r="BV152" s="41"/>
      <c r="BW152" s="41"/>
      <c r="BX152" s="41"/>
      <c r="BY152" s="41"/>
      <c r="BZ152" s="41"/>
      <c r="CA152" s="41"/>
      <c r="CB152" s="41"/>
      <c r="CC152" s="41"/>
      <c r="CD152" s="41"/>
      <c r="CE152" s="41"/>
      <c r="CF152" s="41"/>
      <c r="CG152" s="41"/>
      <c r="CH152" s="41"/>
      <c r="CI152" s="41"/>
      <c r="CJ152" s="41"/>
      <c r="CK152" s="41"/>
      <c r="CL152" s="41"/>
      <c r="CM152" s="41"/>
      <c r="CN152" s="41"/>
      <c r="CO152" s="41"/>
      <c r="CP152" s="41"/>
      <c r="CQ152" s="41"/>
      <c r="CR152" s="41"/>
      <c r="CS152" s="41"/>
      <c r="CT152" s="41"/>
      <c r="CU152" s="41"/>
      <c r="CV152" s="41"/>
      <c r="CW152" s="41"/>
      <c r="CX152" s="41"/>
      <c r="CY152" s="41"/>
      <c r="CZ152" s="41"/>
      <c r="DA152" s="41"/>
    </row>
    <row r="153" spans="1:105" x14ac:dyDescent="0.25">
      <c r="A153" s="2"/>
      <c r="B153" s="2"/>
      <c r="C153" s="2"/>
      <c r="D153" s="2"/>
      <c r="E153" s="2"/>
      <c r="F153" s="2"/>
      <c r="G153" s="2"/>
      <c r="H153" s="2"/>
      <c r="I153" s="2"/>
      <c r="J153" s="2"/>
      <c r="K153" s="2"/>
      <c r="L153" s="2"/>
      <c r="M153" s="2"/>
      <c r="N153" s="2"/>
      <c r="O153" s="2"/>
      <c r="P153" s="2"/>
      <c r="Q153" s="2"/>
      <c r="R153" s="2"/>
      <c r="S153" s="2"/>
      <c r="T153" s="2"/>
      <c r="U153" s="2"/>
      <c r="V153" s="2"/>
      <c r="W153" s="2">
        <f t="shared" si="0"/>
        <v>72</v>
      </c>
      <c r="X153" s="2"/>
      <c r="Y153" s="2"/>
      <c r="Z153" s="2"/>
      <c r="AA153" s="2"/>
      <c r="AB153" s="2"/>
      <c r="AC153" s="2"/>
      <c r="AD153" s="2"/>
      <c r="AE153" s="2"/>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c r="BV153" s="41"/>
      <c r="BW153" s="41"/>
      <c r="BX153" s="41"/>
      <c r="BY153" s="41"/>
      <c r="BZ153" s="41"/>
      <c r="CA153" s="41"/>
      <c r="CB153" s="41"/>
      <c r="CC153" s="41"/>
      <c r="CD153" s="41"/>
      <c r="CE153" s="41"/>
      <c r="CF153" s="41"/>
      <c r="CG153" s="41"/>
      <c r="CH153" s="41"/>
      <c r="CI153" s="41"/>
      <c r="CJ153" s="41"/>
      <c r="CK153" s="41"/>
      <c r="CL153" s="41"/>
      <c r="CM153" s="41"/>
      <c r="CN153" s="41"/>
      <c r="CO153" s="41"/>
      <c r="CP153" s="41"/>
      <c r="CQ153" s="41"/>
      <c r="CR153" s="41"/>
      <c r="CS153" s="41"/>
      <c r="CT153" s="41"/>
      <c r="CU153" s="41"/>
      <c r="CV153" s="41"/>
      <c r="CW153" s="41"/>
      <c r="CX153" s="41"/>
      <c r="CY153" s="41"/>
      <c r="CZ153" s="41"/>
      <c r="DA153" s="41"/>
    </row>
    <row r="154" spans="1:105" x14ac:dyDescent="0.25">
      <c r="A154" s="2"/>
      <c r="B154" s="2"/>
      <c r="C154" s="2"/>
      <c r="D154" s="2"/>
      <c r="E154" s="2"/>
      <c r="F154" s="2"/>
      <c r="G154" s="2"/>
      <c r="H154" s="2"/>
      <c r="I154" s="2"/>
      <c r="J154" s="2"/>
      <c r="K154" s="2"/>
      <c r="L154" s="2"/>
      <c r="M154" s="2"/>
      <c r="N154" s="2"/>
      <c r="O154" s="2"/>
      <c r="P154" s="2"/>
      <c r="Q154" s="2"/>
      <c r="R154" s="2"/>
      <c r="S154" s="2"/>
      <c r="T154" s="2"/>
      <c r="U154" s="2"/>
      <c r="V154" s="2"/>
      <c r="W154" s="2">
        <f t="shared" si="0"/>
        <v>73</v>
      </c>
      <c r="X154" s="2"/>
      <c r="Y154" s="2"/>
      <c r="Z154" s="2"/>
      <c r="AA154" s="2"/>
      <c r="AB154" s="2"/>
      <c r="AC154" s="2"/>
      <c r="AD154" s="2"/>
      <c r="AE154" s="2"/>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c r="BV154" s="41"/>
      <c r="BW154" s="41"/>
      <c r="BX154" s="41"/>
      <c r="BY154" s="41"/>
      <c r="BZ154" s="41"/>
      <c r="CA154" s="41"/>
      <c r="CB154" s="41"/>
      <c r="CC154" s="41"/>
      <c r="CD154" s="41"/>
      <c r="CE154" s="41"/>
      <c r="CF154" s="41"/>
      <c r="CG154" s="41"/>
      <c r="CH154" s="41"/>
      <c r="CI154" s="41"/>
      <c r="CJ154" s="41"/>
      <c r="CK154" s="41"/>
      <c r="CL154" s="41"/>
      <c r="CM154" s="41"/>
      <c r="CN154" s="41"/>
      <c r="CO154" s="41"/>
      <c r="CP154" s="41"/>
      <c r="CQ154" s="41"/>
      <c r="CR154" s="41"/>
      <c r="CS154" s="41"/>
      <c r="CT154" s="41"/>
      <c r="CU154" s="41"/>
      <c r="CV154" s="41"/>
      <c r="CW154" s="41"/>
      <c r="CX154" s="41"/>
      <c r="CY154" s="41"/>
      <c r="CZ154" s="41"/>
      <c r="DA154" s="41"/>
    </row>
    <row r="155" spans="1:105" x14ac:dyDescent="0.25">
      <c r="A155" s="2"/>
      <c r="B155" s="2"/>
      <c r="C155" s="2"/>
      <c r="D155" s="2"/>
      <c r="E155" s="2"/>
      <c r="F155" s="2"/>
      <c r="G155" s="2"/>
      <c r="H155" s="2"/>
      <c r="I155" s="2"/>
      <c r="J155" s="2"/>
      <c r="K155" s="2"/>
      <c r="L155" s="2"/>
      <c r="M155" s="2"/>
      <c r="N155" s="2"/>
      <c r="O155" s="2"/>
      <c r="P155" s="2"/>
      <c r="Q155" s="2"/>
      <c r="R155" s="2"/>
      <c r="S155" s="2"/>
      <c r="T155" s="2"/>
      <c r="U155" s="2"/>
      <c r="V155" s="2"/>
      <c r="W155" s="2">
        <f t="shared" ref="W155:W169" si="1">W154+1</f>
        <v>74</v>
      </c>
      <c r="X155" s="2"/>
      <c r="Y155" s="2"/>
      <c r="Z155" s="2"/>
      <c r="AA155" s="2"/>
      <c r="AB155" s="2"/>
      <c r="AC155" s="2"/>
      <c r="AD155" s="2"/>
      <c r="AE155" s="2"/>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c r="BV155" s="41"/>
      <c r="BW155" s="41"/>
      <c r="BX155" s="41"/>
      <c r="BY155" s="41"/>
      <c r="BZ155" s="41"/>
      <c r="CA155" s="41"/>
      <c r="CB155" s="41"/>
      <c r="CC155" s="41"/>
      <c r="CD155" s="41"/>
      <c r="CE155" s="41"/>
      <c r="CF155" s="41"/>
      <c r="CG155" s="41"/>
      <c r="CH155" s="41"/>
      <c r="CI155" s="41"/>
      <c r="CJ155" s="41"/>
      <c r="CK155" s="41"/>
      <c r="CL155" s="41"/>
      <c r="CM155" s="41"/>
      <c r="CN155" s="41"/>
      <c r="CO155" s="41"/>
      <c r="CP155" s="41"/>
      <c r="CQ155" s="41"/>
      <c r="CR155" s="41"/>
      <c r="CS155" s="41"/>
      <c r="CT155" s="41"/>
      <c r="CU155" s="41"/>
      <c r="CV155" s="41"/>
      <c r="CW155" s="41"/>
      <c r="CX155" s="41"/>
      <c r="CY155" s="41"/>
      <c r="CZ155" s="41"/>
      <c r="DA155" s="41"/>
    </row>
    <row r="156" spans="1:105" x14ac:dyDescent="0.25">
      <c r="A156" s="2"/>
      <c r="B156" s="2"/>
      <c r="C156" s="2"/>
      <c r="D156" s="2"/>
      <c r="E156" s="2"/>
      <c r="F156" s="2"/>
      <c r="G156" s="2"/>
      <c r="H156" s="2"/>
      <c r="I156" s="2"/>
      <c r="J156" s="2"/>
      <c r="K156" s="2"/>
      <c r="L156" s="2"/>
      <c r="M156" s="2"/>
      <c r="N156" s="2"/>
      <c r="O156" s="2"/>
      <c r="P156" s="2"/>
      <c r="Q156" s="2"/>
      <c r="R156" s="2"/>
      <c r="S156" s="2"/>
      <c r="T156" s="2"/>
      <c r="U156" s="2"/>
      <c r="V156" s="2"/>
      <c r="W156" s="2">
        <f t="shared" si="1"/>
        <v>75</v>
      </c>
      <c r="X156" s="2"/>
      <c r="Y156" s="2"/>
      <c r="Z156" s="2"/>
      <c r="AA156" s="2"/>
      <c r="AB156" s="2"/>
      <c r="AC156" s="2"/>
      <c r="AD156" s="2"/>
      <c r="AE156" s="2"/>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c r="CC156" s="41"/>
      <c r="CD156" s="41"/>
      <c r="CE156" s="41"/>
      <c r="CF156" s="41"/>
      <c r="CG156" s="41"/>
      <c r="CH156" s="41"/>
      <c r="CI156" s="41"/>
      <c r="CJ156" s="41"/>
      <c r="CK156" s="41"/>
      <c r="CL156" s="41"/>
      <c r="CM156" s="41"/>
      <c r="CN156" s="41"/>
      <c r="CO156" s="41"/>
      <c r="CP156" s="41"/>
      <c r="CQ156" s="41"/>
      <c r="CR156" s="41"/>
      <c r="CS156" s="41"/>
      <c r="CT156" s="41"/>
      <c r="CU156" s="41"/>
      <c r="CV156" s="41"/>
      <c r="CW156" s="41"/>
      <c r="CX156" s="41"/>
      <c r="CY156" s="41"/>
      <c r="CZ156" s="41"/>
      <c r="DA156" s="41"/>
    </row>
    <row r="157" spans="1:105" x14ac:dyDescent="0.25">
      <c r="A157" s="2"/>
      <c r="B157" s="2"/>
      <c r="C157" s="2"/>
      <c r="D157" s="2"/>
      <c r="E157" s="2"/>
      <c r="F157" s="2"/>
      <c r="G157" s="2"/>
      <c r="H157" s="2"/>
      <c r="I157" s="2"/>
      <c r="J157" s="2"/>
      <c r="K157" s="2"/>
      <c r="L157" s="2"/>
      <c r="M157" s="2"/>
      <c r="N157" s="2"/>
      <c r="O157" s="2"/>
      <c r="P157" s="2"/>
      <c r="Q157" s="2"/>
      <c r="R157" s="2"/>
      <c r="S157" s="2"/>
      <c r="T157" s="2"/>
      <c r="U157" s="2"/>
      <c r="V157" s="2"/>
      <c r="W157" s="2">
        <f t="shared" si="1"/>
        <v>76</v>
      </c>
      <c r="X157" s="2"/>
      <c r="Y157" s="2"/>
      <c r="Z157" s="2"/>
      <c r="AA157" s="2"/>
      <c r="AB157" s="2"/>
      <c r="AC157" s="2"/>
      <c r="AD157" s="2"/>
      <c r="AE157" s="2"/>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c r="BV157" s="41"/>
      <c r="BW157" s="41"/>
      <c r="BX157" s="41"/>
      <c r="BY157" s="41"/>
      <c r="BZ157" s="41"/>
      <c r="CA157" s="41"/>
      <c r="CB157" s="41"/>
      <c r="CC157" s="41"/>
      <c r="CD157" s="41"/>
      <c r="CE157" s="41"/>
      <c r="CF157" s="41"/>
      <c r="CG157" s="41"/>
      <c r="CH157" s="41"/>
      <c r="CI157" s="41"/>
      <c r="CJ157" s="41"/>
      <c r="CK157" s="41"/>
      <c r="CL157" s="41"/>
      <c r="CM157" s="41"/>
      <c r="CN157" s="41"/>
      <c r="CO157" s="41"/>
      <c r="CP157" s="41"/>
      <c r="CQ157" s="41"/>
      <c r="CR157" s="41"/>
      <c r="CS157" s="41"/>
      <c r="CT157" s="41"/>
      <c r="CU157" s="41"/>
      <c r="CV157" s="41"/>
      <c r="CW157" s="41"/>
      <c r="CX157" s="41"/>
      <c r="CY157" s="41"/>
      <c r="CZ157" s="41"/>
      <c r="DA157" s="41"/>
    </row>
    <row r="158" spans="1:105" x14ac:dyDescent="0.25">
      <c r="A158" s="2"/>
      <c r="B158" s="2"/>
      <c r="C158" s="2"/>
      <c r="D158" s="2"/>
      <c r="E158" s="2"/>
      <c r="F158" s="2"/>
      <c r="G158" s="2"/>
      <c r="H158" s="2"/>
      <c r="I158" s="2"/>
      <c r="J158" s="2"/>
      <c r="K158" s="2"/>
      <c r="L158" s="2"/>
      <c r="M158" s="2"/>
      <c r="N158" s="2"/>
      <c r="O158" s="2"/>
      <c r="P158" s="2"/>
      <c r="Q158" s="2"/>
      <c r="R158" s="2"/>
      <c r="S158" s="2"/>
      <c r="T158" s="2"/>
      <c r="U158" s="2"/>
      <c r="V158" s="2"/>
      <c r="W158" s="2">
        <f t="shared" si="1"/>
        <v>77</v>
      </c>
      <c r="X158" s="2"/>
      <c r="Y158" s="2"/>
      <c r="Z158" s="2"/>
      <c r="AA158" s="2"/>
      <c r="AB158" s="2"/>
      <c r="AC158" s="2"/>
      <c r="AD158" s="2"/>
      <c r="AE158" s="2"/>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c r="BN158" s="41"/>
      <c r="BO158" s="41"/>
      <c r="BP158" s="41"/>
      <c r="BQ158" s="41"/>
      <c r="BR158" s="41"/>
      <c r="BS158" s="41"/>
      <c r="BT158" s="41"/>
      <c r="BU158" s="41"/>
      <c r="BV158" s="41"/>
      <c r="BW158" s="41"/>
      <c r="BX158" s="41"/>
      <c r="BY158" s="41"/>
      <c r="BZ158" s="41"/>
      <c r="CA158" s="41"/>
      <c r="CB158" s="41"/>
      <c r="CC158" s="41"/>
      <c r="CD158" s="41"/>
      <c r="CE158" s="41"/>
      <c r="CF158" s="41"/>
      <c r="CG158" s="41"/>
      <c r="CH158" s="41"/>
      <c r="CI158" s="41"/>
      <c r="CJ158" s="41"/>
      <c r="CK158" s="41"/>
      <c r="CL158" s="41"/>
      <c r="CM158" s="41"/>
      <c r="CN158" s="41"/>
      <c r="CO158" s="41"/>
      <c r="CP158" s="41"/>
      <c r="CQ158" s="41"/>
      <c r="CR158" s="41"/>
      <c r="CS158" s="41"/>
      <c r="CT158" s="41"/>
      <c r="CU158" s="41"/>
      <c r="CV158" s="41"/>
      <c r="CW158" s="41"/>
      <c r="CX158" s="41"/>
      <c r="CY158" s="41"/>
      <c r="CZ158" s="41"/>
      <c r="DA158" s="41"/>
    </row>
    <row r="159" spans="1:105" x14ac:dyDescent="0.25">
      <c r="A159" s="2"/>
      <c r="B159" s="2"/>
      <c r="C159" s="2"/>
      <c r="D159" s="2"/>
      <c r="E159" s="2"/>
      <c r="F159" s="2"/>
      <c r="G159" s="2"/>
      <c r="H159" s="2"/>
      <c r="I159" s="2"/>
      <c r="J159" s="2"/>
      <c r="K159" s="2"/>
      <c r="L159" s="2"/>
      <c r="M159" s="2"/>
      <c r="N159" s="2"/>
      <c r="O159" s="2"/>
      <c r="P159" s="2"/>
      <c r="Q159" s="2"/>
      <c r="R159" s="2"/>
      <c r="S159" s="2"/>
      <c r="T159" s="2"/>
      <c r="U159" s="2"/>
      <c r="V159" s="2"/>
      <c r="W159" s="2">
        <f t="shared" si="1"/>
        <v>78</v>
      </c>
      <c r="X159" s="2"/>
      <c r="Y159" s="2"/>
      <c r="Z159" s="2"/>
      <c r="AA159" s="2"/>
      <c r="AB159" s="2"/>
      <c r="AC159" s="2"/>
      <c r="AD159" s="2"/>
      <c r="AE159" s="2"/>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c r="BO159" s="41"/>
      <c r="BP159" s="41"/>
      <c r="BQ159" s="41"/>
      <c r="BR159" s="41"/>
      <c r="BS159" s="41"/>
      <c r="BT159" s="41"/>
      <c r="BU159" s="41"/>
      <c r="BV159" s="41"/>
      <c r="BW159" s="41"/>
      <c r="BX159" s="41"/>
      <c r="BY159" s="41"/>
      <c r="BZ159" s="41"/>
      <c r="CA159" s="41"/>
      <c r="CB159" s="41"/>
      <c r="CC159" s="41"/>
      <c r="CD159" s="41"/>
      <c r="CE159" s="41"/>
      <c r="CF159" s="41"/>
      <c r="CG159" s="41"/>
      <c r="CH159" s="41"/>
      <c r="CI159" s="41"/>
      <c r="CJ159" s="41"/>
      <c r="CK159" s="41"/>
      <c r="CL159" s="41"/>
      <c r="CM159" s="41"/>
      <c r="CN159" s="41"/>
      <c r="CO159" s="41"/>
      <c r="CP159" s="41"/>
      <c r="CQ159" s="41"/>
      <c r="CR159" s="41"/>
      <c r="CS159" s="41"/>
      <c r="CT159" s="41"/>
      <c r="CU159" s="41"/>
      <c r="CV159" s="41"/>
      <c r="CW159" s="41"/>
      <c r="CX159" s="41"/>
      <c r="CY159" s="41"/>
      <c r="CZ159" s="41"/>
      <c r="DA159" s="41"/>
    </row>
    <row r="160" spans="1:105" x14ac:dyDescent="0.25">
      <c r="A160" s="2"/>
      <c r="B160" s="2"/>
      <c r="C160" s="2"/>
      <c r="D160" s="2"/>
      <c r="E160" s="2"/>
      <c r="F160" s="2"/>
      <c r="G160" s="2"/>
      <c r="H160" s="2"/>
      <c r="I160" s="2"/>
      <c r="J160" s="2"/>
      <c r="K160" s="2"/>
      <c r="L160" s="2"/>
      <c r="M160" s="2"/>
      <c r="N160" s="2"/>
      <c r="O160" s="2"/>
      <c r="P160" s="2"/>
      <c r="Q160" s="2"/>
      <c r="R160" s="2"/>
      <c r="S160" s="2"/>
      <c r="T160" s="2"/>
      <c r="U160" s="2"/>
      <c r="V160" s="2"/>
      <c r="W160" s="2">
        <f t="shared" si="1"/>
        <v>79</v>
      </c>
      <c r="X160" s="2"/>
      <c r="Y160" s="2"/>
      <c r="Z160" s="2"/>
      <c r="AA160" s="2"/>
      <c r="AB160" s="2"/>
      <c r="AC160" s="2"/>
      <c r="AD160" s="2"/>
      <c r="AE160" s="2"/>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c r="BV160" s="41"/>
      <c r="BW160" s="41"/>
      <c r="BX160" s="41"/>
      <c r="BY160" s="41"/>
      <c r="BZ160" s="41"/>
      <c r="CA160" s="41"/>
      <c r="CB160" s="41"/>
      <c r="CC160" s="41"/>
      <c r="CD160" s="41"/>
      <c r="CE160" s="41"/>
      <c r="CF160" s="41"/>
      <c r="CG160" s="41"/>
      <c r="CH160" s="41"/>
      <c r="CI160" s="41"/>
      <c r="CJ160" s="41"/>
      <c r="CK160" s="41"/>
      <c r="CL160" s="41"/>
      <c r="CM160" s="41"/>
      <c r="CN160" s="41"/>
      <c r="CO160" s="41"/>
      <c r="CP160" s="41"/>
      <c r="CQ160" s="41"/>
      <c r="CR160" s="41"/>
      <c r="CS160" s="41"/>
      <c r="CT160" s="41"/>
      <c r="CU160" s="41"/>
      <c r="CV160" s="41"/>
      <c r="CW160" s="41"/>
      <c r="CX160" s="41"/>
      <c r="CY160" s="41"/>
      <c r="CZ160" s="41"/>
      <c r="DA160" s="41"/>
    </row>
    <row r="161" spans="1:105" x14ac:dyDescent="0.25">
      <c r="A161" s="2"/>
      <c r="B161" s="2"/>
      <c r="C161" s="2"/>
      <c r="D161" s="2"/>
      <c r="E161" s="2"/>
      <c r="F161" s="2"/>
      <c r="G161" s="2"/>
      <c r="H161" s="2"/>
      <c r="I161" s="2"/>
      <c r="J161" s="2"/>
      <c r="K161" s="2"/>
      <c r="L161" s="2"/>
      <c r="M161" s="2"/>
      <c r="N161" s="2"/>
      <c r="O161" s="2"/>
      <c r="P161" s="2"/>
      <c r="Q161" s="2"/>
      <c r="R161" s="2"/>
      <c r="S161" s="2"/>
      <c r="T161" s="2"/>
      <c r="U161" s="2"/>
      <c r="V161" s="2"/>
      <c r="W161" s="2">
        <f t="shared" si="1"/>
        <v>80</v>
      </c>
      <c r="X161" s="2"/>
      <c r="Y161" s="2"/>
      <c r="Z161" s="2"/>
      <c r="AA161" s="2"/>
      <c r="AB161" s="2"/>
      <c r="AC161" s="2"/>
      <c r="AD161" s="2"/>
      <c r="AE161" s="2"/>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c r="BO161" s="41"/>
      <c r="BP161" s="41"/>
      <c r="BQ161" s="41"/>
      <c r="BR161" s="41"/>
      <c r="BS161" s="41"/>
      <c r="BT161" s="41"/>
      <c r="BU161" s="41"/>
      <c r="BV161" s="41"/>
      <c r="BW161" s="41"/>
      <c r="BX161" s="41"/>
      <c r="BY161" s="41"/>
      <c r="BZ161" s="41"/>
      <c r="CA161" s="41"/>
      <c r="CB161" s="41"/>
      <c r="CC161" s="41"/>
      <c r="CD161" s="41"/>
      <c r="CE161" s="41"/>
      <c r="CF161" s="41"/>
      <c r="CG161" s="41"/>
      <c r="CH161" s="41"/>
      <c r="CI161" s="41"/>
      <c r="CJ161" s="41"/>
      <c r="CK161" s="41"/>
      <c r="CL161" s="41"/>
      <c r="CM161" s="41"/>
      <c r="CN161" s="41"/>
      <c r="CO161" s="41"/>
      <c r="CP161" s="41"/>
      <c r="CQ161" s="41"/>
      <c r="CR161" s="41"/>
      <c r="CS161" s="41"/>
      <c r="CT161" s="41"/>
      <c r="CU161" s="41"/>
      <c r="CV161" s="41"/>
      <c r="CW161" s="41"/>
      <c r="CX161" s="41"/>
      <c r="CY161" s="41"/>
      <c r="CZ161" s="41"/>
      <c r="DA161" s="41"/>
    </row>
    <row r="162" spans="1:105" x14ac:dyDescent="0.25">
      <c r="A162" s="2"/>
      <c r="B162" s="2"/>
      <c r="C162" s="2"/>
      <c r="D162" s="2"/>
      <c r="E162" s="2"/>
      <c r="F162" s="2"/>
      <c r="G162" s="2"/>
      <c r="H162" s="2"/>
      <c r="I162" s="2"/>
      <c r="J162" s="2"/>
      <c r="K162" s="2"/>
      <c r="L162" s="2"/>
      <c r="M162" s="2"/>
      <c r="N162" s="2"/>
      <c r="O162" s="2"/>
      <c r="P162" s="2"/>
      <c r="Q162" s="2"/>
      <c r="R162" s="2"/>
      <c r="S162" s="2"/>
      <c r="T162" s="2"/>
      <c r="U162" s="2"/>
      <c r="V162" s="2"/>
      <c r="W162" s="2">
        <f t="shared" si="1"/>
        <v>81</v>
      </c>
      <c r="X162" s="2"/>
      <c r="Y162" s="2"/>
      <c r="Z162" s="2"/>
      <c r="AA162" s="2"/>
      <c r="AB162" s="2"/>
      <c r="AC162" s="2"/>
      <c r="AD162" s="2"/>
      <c r="AE162" s="2"/>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c r="CF162" s="41"/>
      <c r="CG162" s="41"/>
      <c r="CH162" s="41"/>
      <c r="CI162" s="41"/>
      <c r="CJ162" s="41"/>
      <c r="CK162" s="41"/>
      <c r="CL162" s="41"/>
      <c r="CM162" s="41"/>
      <c r="CN162" s="41"/>
      <c r="CO162" s="41"/>
      <c r="CP162" s="41"/>
      <c r="CQ162" s="41"/>
      <c r="CR162" s="41"/>
      <c r="CS162" s="41"/>
      <c r="CT162" s="41"/>
      <c r="CU162" s="41"/>
      <c r="CV162" s="41"/>
      <c r="CW162" s="41"/>
      <c r="CX162" s="41"/>
      <c r="CY162" s="41"/>
      <c r="CZ162" s="41"/>
      <c r="DA162" s="41"/>
    </row>
    <row r="163" spans="1:105" x14ac:dyDescent="0.25">
      <c r="A163" s="2"/>
      <c r="B163" s="2"/>
      <c r="C163" s="2"/>
      <c r="D163" s="2"/>
      <c r="E163" s="2"/>
      <c r="F163" s="2"/>
      <c r="G163" s="2"/>
      <c r="H163" s="2"/>
      <c r="I163" s="2"/>
      <c r="J163" s="2"/>
      <c r="K163" s="2"/>
      <c r="L163" s="2"/>
      <c r="M163" s="2"/>
      <c r="N163" s="2"/>
      <c r="O163" s="2"/>
      <c r="P163" s="2"/>
      <c r="Q163" s="2"/>
      <c r="R163" s="2"/>
      <c r="S163" s="2"/>
      <c r="T163" s="2"/>
      <c r="U163" s="2"/>
      <c r="V163" s="2"/>
      <c r="W163" s="2">
        <f t="shared" si="1"/>
        <v>82</v>
      </c>
      <c r="X163" s="2"/>
      <c r="Y163" s="2"/>
      <c r="Z163" s="2"/>
      <c r="AA163" s="2"/>
      <c r="AB163" s="2"/>
      <c r="AC163" s="2"/>
      <c r="AD163" s="2"/>
      <c r="AE163" s="2"/>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41"/>
      <c r="BN163" s="41"/>
      <c r="BO163" s="41"/>
      <c r="BP163" s="41"/>
      <c r="BQ163" s="41"/>
      <c r="BR163" s="41"/>
      <c r="BS163" s="41"/>
      <c r="BT163" s="41"/>
      <c r="BU163" s="41"/>
      <c r="BV163" s="41"/>
      <c r="BW163" s="41"/>
      <c r="BX163" s="41"/>
      <c r="BY163" s="41"/>
      <c r="BZ163" s="41"/>
      <c r="CA163" s="41"/>
      <c r="CB163" s="41"/>
      <c r="CC163" s="41"/>
      <c r="CD163" s="41"/>
      <c r="CE163" s="41"/>
      <c r="CF163" s="41"/>
      <c r="CG163" s="41"/>
      <c r="CH163" s="41"/>
      <c r="CI163" s="41"/>
      <c r="CJ163" s="41"/>
      <c r="CK163" s="41"/>
      <c r="CL163" s="41"/>
      <c r="CM163" s="41"/>
      <c r="CN163" s="41"/>
      <c r="CO163" s="41"/>
      <c r="CP163" s="41"/>
      <c r="CQ163" s="41"/>
      <c r="CR163" s="41"/>
      <c r="CS163" s="41"/>
      <c r="CT163" s="41"/>
      <c r="CU163" s="41"/>
      <c r="CV163" s="41"/>
      <c r="CW163" s="41"/>
      <c r="CX163" s="41"/>
      <c r="CY163" s="41"/>
      <c r="CZ163" s="41"/>
      <c r="DA163" s="41"/>
    </row>
    <row r="164" spans="1:105" x14ac:dyDescent="0.25">
      <c r="A164" s="2"/>
      <c r="B164" s="2"/>
      <c r="C164" s="2"/>
      <c r="D164" s="2"/>
      <c r="E164" s="2"/>
      <c r="F164" s="2"/>
      <c r="G164" s="2"/>
      <c r="H164" s="2"/>
      <c r="I164" s="2"/>
      <c r="J164" s="2"/>
      <c r="K164" s="2"/>
      <c r="L164" s="2"/>
      <c r="M164" s="2"/>
      <c r="N164" s="2"/>
      <c r="O164" s="2"/>
      <c r="P164" s="2"/>
      <c r="Q164" s="2"/>
      <c r="R164" s="2"/>
      <c r="S164" s="2"/>
      <c r="T164" s="2"/>
      <c r="U164" s="2"/>
      <c r="V164" s="2"/>
      <c r="W164" s="2">
        <f t="shared" si="1"/>
        <v>83</v>
      </c>
      <c r="X164" s="2"/>
      <c r="Y164" s="2"/>
      <c r="Z164" s="2"/>
      <c r="AA164" s="2"/>
      <c r="AB164" s="2"/>
      <c r="AC164" s="2"/>
      <c r="AD164" s="2"/>
      <c r="AE164" s="2"/>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41"/>
      <c r="BM164" s="41"/>
      <c r="BN164" s="41"/>
      <c r="BO164" s="41"/>
      <c r="BP164" s="41"/>
      <c r="BQ164" s="41"/>
      <c r="BR164" s="41"/>
      <c r="BS164" s="41"/>
      <c r="BT164" s="41"/>
      <c r="BU164" s="41"/>
      <c r="BV164" s="41"/>
      <c r="BW164" s="41"/>
      <c r="BX164" s="41"/>
      <c r="BY164" s="41"/>
      <c r="BZ164" s="41"/>
      <c r="CA164" s="41"/>
      <c r="CB164" s="41"/>
      <c r="CC164" s="41"/>
      <c r="CD164" s="41"/>
      <c r="CE164" s="41"/>
      <c r="CF164" s="41"/>
      <c r="CG164" s="41"/>
      <c r="CH164" s="41"/>
      <c r="CI164" s="41"/>
      <c r="CJ164" s="41"/>
      <c r="CK164" s="41"/>
      <c r="CL164" s="41"/>
      <c r="CM164" s="41"/>
      <c r="CN164" s="41"/>
      <c r="CO164" s="41"/>
      <c r="CP164" s="41"/>
      <c r="CQ164" s="41"/>
      <c r="CR164" s="41"/>
      <c r="CS164" s="41"/>
      <c r="CT164" s="41"/>
      <c r="CU164" s="41"/>
      <c r="CV164" s="41"/>
      <c r="CW164" s="41"/>
      <c r="CX164" s="41"/>
      <c r="CY164" s="41"/>
      <c r="CZ164" s="41"/>
      <c r="DA164" s="41"/>
    </row>
    <row r="165" spans="1:105" x14ac:dyDescent="0.25">
      <c r="A165" s="2"/>
      <c r="B165" s="2"/>
      <c r="C165" s="2"/>
      <c r="D165" s="2"/>
      <c r="E165" s="2"/>
      <c r="F165" s="2"/>
      <c r="G165" s="2"/>
      <c r="H165" s="2"/>
      <c r="I165" s="2"/>
      <c r="J165" s="2"/>
      <c r="K165" s="2"/>
      <c r="L165" s="2"/>
      <c r="M165" s="2"/>
      <c r="N165" s="2"/>
      <c r="O165" s="2"/>
      <c r="P165" s="2"/>
      <c r="Q165" s="2"/>
      <c r="R165" s="2"/>
      <c r="S165" s="2"/>
      <c r="T165" s="2"/>
      <c r="U165" s="2"/>
      <c r="V165" s="2"/>
      <c r="W165" s="2">
        <f t="shared" si="1"/>
        <v>84</v>
      </c>
      <c r="X165" s="2"/>
      <c r="Y165" s="2"/>
      <c r="Z165" s="2"/>
      <c r="AA165" s="2"/>
      <c r="AB165" s="2"/>
      <c r="AC165" s="2"/>
      <c r="AD165" s="2"/>
      <c r="AE165" s="2"/>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41"/>
      <c r="BN165" s="41"/>
      <c r="BO165" s="41"/>
      <c r="BP165" s="41"/>
      <c r="BQ165" s="41"/>
      <c r="BR165" s="41"/>
      <c r="BS165" s="41"/>
      <c r="BT165" s="41"/>
      <c r="BU165" s="41"/>
      <c r="BV165" s="41"/>
      <c r="BW165" s="41"/>
      <c r="BX165" s="41"/>
      <c r="BY165" s="41"/>
      <c r="BZ165" s="41"/>
      <c r="CA165" s="41"/>
      <c r="CB165" s="41"/>
      <c r="CC165" s="41"/>
      <c r="CD165" s="41"/>
      <c r="CE165" s="41"/>
      <c r="CF165" s="41"/>
      <c r="CG165" s="41"/>
      <c r="CH165" s="41"/>
      <c r="CI165" s="41"/>
      <c r="CJ165" s="41"/>
      <c r="CK165" s="41"/>
      <c r="CL165" s="41"/>
      <c r="CM165" s="41"/>
      <c r="CN165" s="41"/>
      <c r="CO165" s="41"/>
      <c r="CP165" s="41"/>
      <c r="CQ165" s="41"/>
      <c r="CR165" s="41"/>
      <c r="CS165" s="41"/>
      <c r="CT165" s="41"/>
      <c r="CU165" s="41"/>
      <c r="CV165" s="41"/>
      <c r="CW165" s="41"/>
      <c r="CX165" s="41"/>
      <c r="CY165" s="41"/>
      <c r="CZ165" s="41"/>
      <c r="DA165" s="41"/>
    </row>
    <row r="166" spans="1:105" x14ac:dyDescent="0.25">
      <c r="A166" s="2"/>
      <c r="B166" s="2"/>
      <c r="C166" s="2"/>
      <c r="D166" s="2"/>
      <c r="E166" s="2"/>
      <c r="F166" s="2"/>
      <c r="G166" s="2"/>
      <c r="H166" s="2"/>
      <c r="I166" s="2"/>
      <c r="J166" s="2"/>
      <c r="K166" s="2"/>
      <c r="L166" s="2"/>
      <c r="M166" s="2"/>
      <c r="N166" s="2"/>
      <c r="O166" s="2"/>
      <c r="P166" s="2"/>
      <c r="Q166" s="2"/>
      <c r="R166" s="2"/>
      <c r="S166" s="2"/>
      <c r="T166" s="2"/>
      <c r="U166" s="2"/>
      <c r="V166" s="2"/>
      <c r="W166" s="2">
        <f t="shared" si="1"/>
        <v>85</v>
      </c>
      <c r="X166" s="2"/>
      <c r="Y166" s="2"/>
      <c r="Z166" s="2"/>
      <c r="AA166" s="2"/>
      <c r="AB166" s="2"/>
      <c r="AC166" s="2"/>
      <c r="AD166" s="2"/>
      <c r="AE166" s="2"/>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41"/>
      <c r="BN166" s="41"/>
      <c r="BO166" s="41"/>
      <c r="BP166" s="41"/>
      <c r="BQ166" s="41"/>
      <c r="BR166" s="41"/>
      <c r="BS166" s="41"/>
      <c r="BT166" s="41"/>
      <c r="BU166" s="41"/>
      <c r="BV166" s="41"/>
      <c r="BW166" s="41"/>
      <c r="BX166" s="41"/>
      <c r="BY166" s="41"/>
      <c r="BZ166" s="41"/>
      <c r="CA166" s="41"/>
      <c r="CB166" s="41"/>
      <c r="CC166" s="41"/>
      <c r="CD166" s="41"/>
      <c r="CE166" s="41"/>
      <c r="CF166" s="41"/>
      <c r="CG166" s="41"/>
      <c r="CH166" s="41"/>
      <c r="CI166" s="41"/>
      <c r="CJ166" s="41"/>
      <c r="CK166" s="41"/>
      <c r="CL166" s="41"/>
      <c r="CM166" s="41"/>
      <c r="CN166" s="41"/>
      <c r="CO166" s="41"/>
      <c r="CP166" s="41"/>
      <c r="CQ166" s="41"/>
      <c r="CR166" s="41"/>
      <c r="CS166" s="41"/>
      <c r="CT166" s="41"/>
      <c r="CU166" s="41"/>
      <c r="CV166" s="41"/>
      <c r="CW166" s="41"/>
      <c r="CX166" s="41"/>
      <c r="CY166" s="41"/>
      <c r="CZ166" s="41"/>
      <c r="DA166" s="41"/>
    </row>
    <row r="167" spans="1:105" x14ac:dyDescent="0.25">
      <c r="A167" s="2"/>
      <c r="B167" s="2"/>
      <c r="C167" s="2"/>
      <c r="D167" s="2"/>
      <c r="E167" s="2"/>
      <c r="F167" s="2"/>
      <c r="G167" s="2"/>
      <c r="H167" s="2"/>
      <c r="I167" s="2"/>
      <c r="J167" s="2"/>
      <c r="K167" s="2"/>
      <c r="L167" s="2"/>
      <c r="M167" s="2"/>
      <c r="N167" s="2"/>
      <c r="O167" s="2"/>
      <c r="P167" s="2"/>
      <c r="Q167" s="2"/>
      <c r="R167" s="2"/>
      <c r="S167" s="2"/>
      <c r="T167" s="2"/>
      <c r="U167" s="2"/>
      <c r="V167" s="2"/>
      <c r="W167" s="2">
        <f t="shared" si="1"/>
        <v>86</v>
      </c>
      <c r="X167" s="2"/>
      <c r="Y167" s="2"/>
      <c r="Z167" s="2"/>
      <c r="AA167" s="2"/>
      <c r="AB167" s="2"/>
      <c r="AC167" s="2"/>
      <c r="AD167" s="2"/>
      <c r="AE167" s="2"/>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c r="CK167" s="41"/>
      <c r="CL167" s="41"/>
      <c r="CM167" s="41"/>
      <c r="CN167" s="41"/>
      <c r="CO167" s="41"/>
      <c r="CP167" s="41"/>
      <c r="CQ167" s="41"/>
      <c r="CR167" s="41"/>
      <c r="CS167" s="41"/>
      <c r="CT167" s="41"/>
      <c r="CU167" s="41"/>
      <c r="CV167" s="41"/>
      <c r="CW167" s="41"/>
      <c r="CX167" s="41"/>
      <c r="CY167" s="41"/>
      <c r="CZ167" s="41"/>
      <c r="DA167" s="41"/>
    </row>
    <row r="168" spans="1:105" x14ac:dyDescent="0.25">
      <c r="A168" s="2"/>
      <c r="B168" s="2"/>
      <c r="C168" s="2"/>
      <c r="D168" s="2"/>
      <c r="E168" s="2"/>
      <c r="F168" s="2"/>
      <c r="G168" s="2"/>
      <c r="H168" s="2"/>
      <c r="I168" s="2"/>
      <c r="J168" s="2"/>
      <c r="K168" s="2"/>
      <c r="L168" s="2"/>
      <c r="M168" s="2"/>
      <c r="N168" s="2"/>
      <c r="O168" s="2"/>
      <c r="P168" s="2"/>
      <c r="Q168" s="2"/>
      <c r="R168" s="2"/>
      <c r="S168" s="2"/>
      <c r="T168" s="2"/>
      <c r="U168" s="2"/>
      <c r="V168" s="2"/>
      <c r="W168" s="2">
        <f t="shared" si="1"/>
        <v>87</v>
      </c>
      <c r="X168" s="2"/>
      <c r="Y168" s="2"/>
      <c r="Z168" s="2"/>
      <c r="AA168" s="2"/>
      <c r="AB168" s="2"/>
      <c r="AC168" s="2"/>
      <c r="AD168" s="2"/>
      <c r="AE168" s="2"/>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c r="CK168" s="41"/>
      <c r="CL168" s="41"/>
      <c r="CM168" s="41"/>
      <c r="CN168" s="41"/>
      <c r="CO168" s="41"/>
      <c r="CP168" s="41"/>
      <c r="CQ168" s="41"/>
      <c r="CR168" s="41"/>
      <c r="CS168" s="41"/>
      <c r="CT168" s="41"/>
      <c r="CU168" s="41"/>
      <c r="CV168" s="41"/>
      <c r="CW168" s="41"/>
      <c r="CX168" s="41"/>
      <c r="CY168" s="41"/>
      <c r="CZ168" s="41"/>
      <c r="DA168" s="41"/>
    </row>
    <row r="169" spans="1:105" x14ac:dyDescent="0.25">
      <c r="A169" s="2"/>
      <c r="B169" s="2"/>
      <c r="C169" s="2"/>
      <c r="D169" s="2"/>
      <c r="E169" s="2"/>
      <c r="F169" s="2"/>
      <c r="G169" s="2"/>
      <c r="H169" s="2"/>
      <c r="I169" s="2"/>
      <c r="J169" s="2"/>
      <c r="K169" s="2"/>
      <c r="L169" s="2"/>
      <c r="M169" s="2"/>
      <c r="N169" s="2"/>
      <c r="O169" s="2"/>
      <c r="P169" s="2"/>
      <c r="Q169" s="2"/>
      <c r="R169" s="2"/>
      <c r="S169" s="2"/>
      <c r="T169" s="2"/>
      <c r="U169" s="2"/>
      <c r="V169" s="2"/>
      <c r="W169" s="2">
        <f t="shared" si="1"/>
        <v>88</v>
      </c>
      <c r="X169" s="2"/>
      <c r="Y169" s="2"/>
      <c r="Z169" s="2"/>
      <c r="AA169" s="2"/>
      <c r="AB169" s="2"/>
      <c r="AC169" s="2"/>
      <c r="AD169" s="2"/>
      <c r="AE169" s="2"/>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c r="CK169" s="41"/>
      <c r="CL169" s="41"/>
      <c r="CM169" s="41"/>
      <c r="CN169" s="41"/>
      <c r="CO169" s="41"/>
      <c r="CP169" s="41"/>
      <c r="CQ169" s="41"/>
      <c r="CR169" s="41"/>
      <c r="CS169" s="41"/>
      <c r="CT169" s="41"/>
      <c r="CU169" s="41"/>
      <c r="CV169" s="41"/>
      <c r="CW169" s="41"/>
      <c r="CX169" s="41"/>
      <c r="CY169" s="41"/>
      <c r="CZ169" s="41"/>
      <c r="DA169" s="41"/>
    </row>
    <row r="170" spans="1:105"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c r="CK170" s="41"/>
      <c r="CL170" s="41"/>
      <c r="CM170" s="41"/>
      <c r="CN170" s="41"/>
      <c r="CO170" s="41"/>
      <c r="CP170" s="41"/>
      <c r="CQ170" s="41"/>
      <c r="CR170" s="41"/>
      <c r="CS170" s="41"/>
      <c r="CT170" s="41"/>
      <c r="CU170" s="41"/>
      <c r="CV170" s="41"/>
      <c r="CW170" s="41"/>
      <c r="CX170" s="41"/>
      <c r="CY170" s="41"/>
      <c r="CZ170" s="41"/>
      <c r="DA170" s="41"/>
    </row>
    <row r="171" spans="1:105" x14ac:dyDescent="0.25">
      <c r="A171" s="2"/>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row>
    <row r="172" spans="1:105" x14ac:dyDescent="0.25">
      <c r="A172" s="2"/>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row>
    <row r="173" spans="1:105" x14ac:dyDescent="0.25">
      <c r="A173" s="2"/>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row>
    <row r="174" spans="1:105" x14ac:dyDescent="0.25">
      <c r="A174" s="2"/>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row>
    <row r="175" spans="1:105" x14ac:dyDescent="0.25">
      <c r="A175" s="2"/>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row>
    <row r="176" spans="1:105" x14ac:dyDescent="0.25">
      <c r="A176" s="2"/>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row>
    <row r="177" spans="1:51" x14ac:dyDescent="0.25">
      <c r="A177" s="2"/>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row>
    <row r="178" spans="1:51" x14ac:dyDescent="0.25">
      <c r="A178" s="2"/>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row>
    <row r="179" spans="1:51" x14ac:dyDescent="0.25">
      <c r="A179" s="2"/>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row>
    <row r="180" spans="1:51" x14ac:dyDescent="0.25">
      <c r="A180" s="2"/>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row>
    <row r="181" spans="1:51" x14ac:dyDescent="0.25">
      <c r="A181" s="2"/>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row>
    <row r="182" spans="1:51" x14ac:dyDescent="0.25">
      <c r="A182" s="2"/>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row>
    <row r="183" spans="1:51" x14ac:dyDescent="0.25">
      <c r="A183" s="2"/>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row>
    <row r="184" spans="1:51" x14ac:dyDescent="0.25">
      <c r="A184" s="2"/>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row>
    <row r="185" spans="1:51" x14ac:dyDescent="0.25">
      <c r="A185" s="2"/>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row>
    <row r="186" spans="1:51" x14ac:dyDescent="0.25">
      <c r="A186" s="2"/>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row>
    <row r="187" spans="1:51" x14ac:dyDescent="0.25">
      <c r="A187" s="2"/>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row>
    <row r="188" spans="1:51" x14ac:dyDescent="0.25">
      <c r="A188" s="2"/>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row>
    <row r="189" spans="1:51" x14ac:dyDescent="0.25">
      <c r="A189" s="2"/>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row>
    <row r="190" spans="1:51" x14ac:dyDescent="0.25">
      <c r="A190" s="2"/>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row>
    <row r="191" spans="1:51" x14ac:dyDescent="0.25">
      <c r="A191" s="2"/>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row>
    <row r="192" spans="1:51" x14ac:dyDescent="0.25">
      <c r="A192" s="2"/>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row>
    <row r="193" spans="1:51" x14ac:dyDescent="0.25">
      <c r="A193" s="2"/>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row>
    <row r="194" spans="1:51" x14ac:dyDescent="0.25">
      <c r="A194" s="2"/>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row>
    <row r="195" spans="1:51" x14ac:dyDescent="0.25">
      <c r="A195" s="2"/>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row>
    <row r="196" spans="1:51" x14ac:dyDescent="0.25">
      <c r="A196" s="2"/>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row>
    <row r="197" spans="1:51" x14ac:dyDescent="0.25">
      <c r="A197" s="2"/>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row>
    <row r="198" spans="1:51" x14ac:dyDescent="0.25">
      <c r="A198" s="2"/>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row>
    <row r="199" spans="1:51" x14ac:dyDescent="0.25">
      <c r="A199" s="2"/>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row>
    <row r="200" spans="1:51" x14ac:dyDescent="0.25">
      <c r="A200" s="2"/>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row>
    <row r="201" spans="1:51" x14ac:dyDescent="0.25">
      <c r="A201" s="2"/>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row>
    <row r="202" spans="1:51" x14ac:dyDescent="0.25">
      <c r="A202" s="2"/>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row>
    <row r="203" spans="1:51" x14ac:dyDescent="0.25">
      <c r="A203" s="2"/>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row>
    <row r="204" spans="1:51" x14ac:dyDescent="0.25">
      <c r="A204" s="2"/>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row>
    <row r="205" spans="1:51" x14ac:dyDescent="0.25">
      <c r="A205" s="2"/>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row>
    <row r="206" spans="1:51" x14ac:dyDescent="0.25">
      <c r="A206" s="2"/>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row>
    <row r="207" spans="1:51" x14ac:dyDescent="0.25">
      <c r="A207" s="2"/>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row>
    <row r="208" spans="1:51" x14ac:dyDescent="0.25">
      <c r="A208" s="2"/>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row>
    <row r="209" spans="1:51" x14ac:dyDescent="0.25">
      <c r="A209" s="2"/>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row>
    <row r="210" spans="1:51" x14ac:dyDescent="0.25">
      <c r="A210" s="2"/>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row>
    <row r="211" spans="1:51" x14ac:dyDescent="0.25">
      <c r="A211" s="2"/>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row>
    <row r="212" spans="1:51" x14ac:dyDescent="0.25">
      <c r="A212" s="2"/>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row>
    <row r="213" spans="1:51" x14ac:dyDescent="0.25">
      <c r="A213" s="2"/>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row>
    <row r="214" spans="1:51" x14ac:dyDescent="0.25">
      <c r="A214" s="2"/>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row>
    <row r="215" spans="1:51" x14ac:dyDescent="0.25">
      <c r="A215" s="2"/>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row>
    <row r="216" spans="1:51" x14ac:dyDescent="0.25">
      <c r="A216" s="2"/>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row>
    <row r="217" spans="1:51" x14ac:dyDescent="0.25">
      <c r="A217" s="2"/>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row>
    <row r="218" spans="1:51" x14ac:dyDescent="0.25">
      <c r="A218" s="2"/>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row>
    <row r="219" spans="1:51" x14ac:dyDescent="0.25">
      <c r="A219" s="2"/>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row>
    <row r="220" spans="1:51" x14ac:dyDescent="0.25">
      <c r="A220" s="2"/>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row>
    <row r="221" spans="1:51" x14ac:dyDescent="0.25">
      <c r="A221" s="2"/>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row>
    <row r="222" spans="1:51" x14ac:dyDescent="0.25">
      <c r="A222" s="2"/>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row>
    <row r="223" spans="1:51" x14ac:dyDescent="0.25">
      <c r="A223" s="2"/>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row>
    <row r="224" spans="1:51" x14ac:dyDescent="0.25">
      <c r="A224" s="2"/>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row>
    <row r="225" spans="1:34" x14ac:dyDescent="0.25">
      <c r="A225" s="2"/>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row>
    <row r="226" spans="1:34" x14ac:dyDescent="0.25">
      <c r="A226" s="2"/>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row>
    <row r="227" spans="1:34" x14ac:dyDescent="0.25">
      <c r="A227" s="2"/>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row>
    <row r="228" spans="1:34" x14ac:dyDescent="0.25">
      <c r="A228" s="2"/>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row>
    <row r="229" spans="1:34" x14ac:dyDescent="0.25">
      <c r="A229" s="2"/>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row>
    <row r="230" spans="1:34" x14ac:dyDescent="0.25">
      <c r="A230" s="2"/>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row>
    <row r="231" spans="1:34" x14ac:dyDescent="0.25">
      <c r="A231" s="2"/>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row>
    <row r="232" spans="1:34" x14ac:dyDescent="0.25">
      <c r="A232" s="2"/>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row>
    <row r="233" spans="1:34" x14ac:dyDescent="0.25">
      <c r="A233" s="2"/>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row>
    <row r="234" spans="1:34" x14ac:dyDescent="0.25">
      <c r="A234" s="2"/>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row>
    <row r="235" spans="1:34" x14ac:dyDescent="0.25">
      <c r="A235" s="2"/>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row>
    <row r="236" spans="1:34" x14ac:dyDescent="0.25">
      <c r="A236" s="2"/>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row>
    <row r="237" spans="1:34" x14ac:dyDescent="0.25">
      <c r="A237" s="2"/>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row>
    <row r="238" spans="1:34" x14ac:dyDescent="0.25">
      <c r="A238" s="2"/>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row>
    <row r="239" spans="1:34" x14ac:dyDescent="0.25">
      <c r="A239" s="2"/>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row>
    <row r="240" spans="1:34" x14ac:dyDescent="0.25">
      <c r="A240" s="2"/>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row>
    <row r="241" spans="1:34" x14ac:dyDescent="0.25">
      <c r="A241" s="2"/>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row>
    <row r="242" spans="1:34" x14ac:dyDescent="0.25">
      <c r="A242" s="2"/>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row>
    <row r="243" spans="1:34" x14ac:dyDescent="0.25">
      <c r="A243" s="2"/>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row>
    <row r="244" spans="1:34" x14ac:dyDescent="0.25">
      <c r="A244" s="2"/>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row>
    <row r="245" spans="1:34" x14ac:dyDescent="0.25">
      <c r="A245" s="2"/>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row>
    <row r="246" spans="1:34" x14ac:dyDescent="0.25">
      <c r="A246" s="2"/>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row>
    <row r="247" spans="1:34" x14ac:dyDescent="0.25">
      <c r="A247" s="2"/>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row>
    <row r="248" spans="1:34" x14ac:dyDescent="0.25">
      <c r="A248" s="2"/>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row>
    <row r="249" spans="1:34" x14ac:dyDescent="0.25">
      <c r="A249" s="2"/>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row>
    <row r="250" spans="1:34" x14ac:dyDescent="0.25">
      <c r="A250" s="2"/>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row>
    <row r="251" spans="1:34" x14ac:dyDescent="0.25">
      <c r="A251" s="2"/>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row>
    <row r="252" spans="1:34" x14ac:dyDescent="0.25">
      <c r="A252" s="2"/>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row>
    <row r="253" spans="1:34" x14ac:dyDescent="0.25">
      <c r="A253" s="2"/>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row>
    <row r="254" spans="1:34" x14ac:dyDescent="0.25">
      <c r="A254" s="2"/>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row>
    <row r="255" spans="1:34" x14ac:dyDescent="0.25">
      <c r="A255" s="2"/>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row>
    <row r="256" spans="1:34" x14ac:dyDescent="0.25">
      <c r="A256" s="2"/>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row>
    <row r="257" spans="1:34" x14ac:dyDescent="0.25">
      <c r="A257" s="2"/>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row>
    <row r="258" spans="1:34" x14ac:dyDescent="0.25">
      <c r="A258" s="2"/>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row>
    <row r="259" spans="1:34" x14ac:dyDescent="0.25">
      <c r="A259" s="2"/>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row>
    <row r="260" spans="1:34" x14ac:dyDescent="0.25">
      <c r="A260" s="2"/>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row>
    <row r="261" spans="1:34" x14ac:dyDescent="0.25">
      <c r="A261" s="2"/>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row>
    <row r="262" spans="1:34" x14ac:dyDescent="0.25">
      <c r="A262" s="2"/>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row>
    <row r="263" spans="1:34" x14ac:dyDescent="0.25">
      <c r="A263" s="2"/>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row>
    <row r="264" spans="1:34" x14ac:dyDescent="0.25">
      <c r="A264" s="2"/>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row>
    <row r="265" spans="1:34" x14ac:dyDescent="0.25">
      <c r="A265" s="2"/>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row>
    <row r="266" spans="1:34" x14ac:dyDescent="0.25">
      <c r="A266" s="2"/>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row>
    <row r="267" spans="1:34" x14ac:dyDescent="0.25">
      <c r="A267" s="2"/>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row>
    <row r="268" spans="1:34" x14ac:dyDescent="0.25">
      <c r="A268" s="2"/>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row>
    <row r="269" spans="1:34" x14ac:dyDescent="0.25">
      <c r="A269" s="2"/>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row>
    <row r="270" spans="1:34" x14ac:dyDescent="0.25">
      <c r="A270" s="2"/>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row>
    <row r="271" spans="1:34" x14ac:dyDescent="0.25">
      <c r="A271" s="2"/>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row>
    <row r="272" spans="1:34" x14ac:dyDescent="0.25">
      <c r="A272" s="2"/>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row>
    <row r="273" spans="1:34" x14ac:dyDescent="0.25">
      <c r="A273" s="2"/>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row>
    <row r="274" spans="1:34" x14ac:dyDescent="0.25">
      <c r="A274" s="2"/>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row>
    <row r="275" spans="1:34" x14ac:dyDescent="0.25">
      <c r="A275" s="2"/>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row>
    <row r="276" spans="1:34" x14ac:dyDescent="0.25">
      <c r="A276" s="2"/>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row>
    <row r="277" spans="1:34" x14ac:dyDescent="0.25">
      <c r="A277" s="2"/>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row>
    <row r="278" spans="1:34" x14ac:dyDescent="0.25">
      <c r="A278" s="2"/>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row>
    <row r="279" spans="1:34" x14ac:dyDescent="0.25">
      <c r="A279" s="2"/>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row>
    <row r="280" spans="1:34" x14ac:dyDescent="0.25">
      <c r="A280" s="2"/>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row>
    <row r="281" spans="1:34" x14ac:dyDescent="0.25">
      <c r="A281" s="2"/>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row>
    <row r="282" spans="1:34" x14ac:dyDescent="0.25">
      <c r="A282" s="2"/>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row>
    <row r="283" spans="1:34" x14ac:dyDescent="0.25">
      <c r="A283" s="2"/>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row>
    <row r="284" spans="1:34" x14ac:dyDescent="0.25">
      <c r="A284" s="2"/>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row>
    <row r="285" spans="1:34" x14ac:dyDescent="0.25">
      <c r="A285" s="2"/>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row>
    <row r="286" spans="1:34" x14ac:dyDescent="0.25">
      <c r="A286" s="2"/>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row>
    <row r="287" spans="1:34" x14ac:dyDescent="0.25">
      <c r="A287" s="2"/>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row>
    <row r="288" spans="1:34" x14ac:dyDescent="0.25">
      <c r="A288" s="2"/>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row>
    <row r="289" spans="1:34" x14ac:dyDescent="0.25">
      <c r="A289" s="2"/>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row>
    <row r="290" spans="1:34" x14ac:dyDescent="0.25">
      <c r="A290" s="2"/>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row>
    <row r="291" spans="1:34" x14ac:dyDescent="0.25">
      <c r="A291" s="2"/>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row>
    <row r="292" spans="1:34" x14ac:dyDescent="0.25">
      <c r="A292" s="2"/>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row>
    <row r="293" spans="1:34" x14ac:dyDescent="0.25">
      <c r="A293" s="2"/>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row>
    <row r="294" spans="1:34" x14ac:dyDescent="0.25">
      <c r="A294" s="2"/>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row>
    <row r="295" spans="1:34" x14ac:dyDescent="0.25">
      <c r="A295" s="2"/>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row>
    <row r="296" spans="1:34" x14ac:dyDescent="0.25">
      <c r="A296" s="2"/>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row>
    <row r="297" spans="1:34" x14ac:dyDescent="0.25">
      <c r="A297" s="2"/>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row>
    <row r="298" spans="1:34" x14ac:dyDescent="0.25">
      <c r="A298" s="2"/>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row>
    <row r="299" spans="1:34" x14ac:dyDescent="0.25">
      <c r="A299" s="2"/>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row>
    <row r="300" spans="1:34" x14ac:dyDescent="0.25">
      <c r="A300" s="2"/>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row>
    <row r="301" spans="1:34" x14ac:dyDescent="0.25">
      <c r="A301" s="2"/>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row>
    <row r="302" spans="1:34" x14ac:dyDescent="0.25">
      <c r="A302" s="2"/>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row>
    <row r="303" spans="1:34" x14ac:dyDescent="0.25">
      <c r="A303" s="2"/>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row>
    <row r="304" spans="1:34" x14ac:dyDescent="0.25">
      <c r="A304" s="2"/>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row>
    <row r="305" spans="1:34" x14ac:dyDescent="0.25">
      <c r="A305" s="2"/>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row>
    <row r="306" spans="1:34" x14ac:dyDescent="0.25">
      <c r="A306" s="2"/>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row>
    <row r="307" spans="1:34" x14ac:dyDescent="0.25">
      <c r="A307" s="2"/>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row>
    <row r="308" spans="1:34" x14ac:dyDescent="0.25">
      <c r="A308" s="2"/>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row>
    <row r="309" spans="1:34" x14ac:dyDescent="0.25">
      <c r="A309" s="2"/>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row>
    <row r="310" spans="1:34" x14ac:dyDescent="0.25">
      <c r="A310" s="2"/>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row>
    <row r="311" spans="1:34" x14ac:dyDescent="0.25">
      <c r="A311" s="2"/>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row>
    <row r="312" spans="1:34" x14ac:dyDescent="0.25">
      <c r="A312" s="2"/>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row>
    <row r="313" spans="1:34" x14ac:dyDescent="0.25">
      <c r="A313" s="2"/>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row>
    <row r="314" spans="1:34" x14ac:dyDescent="0.25">
      <c r="A314" s="2"/>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row>
    <row r="315" spans="1:34" x14ac:dyDescent="0.25">
      <c r="A315" s="2"/>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row>
    <row r="316" spans="1:34" x14ac:dyDescent="0.25">
      <c r="A316" s="2"/>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row>
    <row r="317" spans="1:34" x14ac:dyDescent="0.25">
      <c r="A317" s="2"/>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row>
    <row r="318" spans="1:34" x14ac:dyDescent="0.25">
      <c r="A318" s="2"/>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row>
    <row r="319" spans="1:34" x14ac:dyDescent="0.25">
      <c r="A319" s="2"/>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row>
    <row r="320" spans="1:34" x14ac:dyDescent="0.25">
      <c r="A320" s="2"/>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row>
    <row r="321" spans="1:34" x14ac:dyDescent="0.25">
      <c r="A321" s="2"/>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row>
    <row r="322" spans="1:34" x14ac:dyDescent="0.25">
      <c r="A322" s="2"/>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row>
    <row r="323" spans="1:34" x14ac:dyDescent="0.25">
      <c r="A323" s="2"/>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row>
    <row r="324" spans="1:34" x14ac:dyDescent="0.25">
      <c r="A324" s="2"/>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row>
    <row r="325" spans="1:34" x14ac:dyDescent="0.25">
      <c r="A325" s="2"/>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row>
    <row r="326" spans="1:34" x14ac:dyDescent="0.25">
      <c r="A326" s="2"/>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row>
    <row r="327" spans="1:34" x14ac:dyDescent="0.25">
      <c r="A327" s="2"/>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row>
    <row r="328" spans="1:34" x14ac:dyDescent="0.25">
      <c r="A328" s="2"/>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row>
    <row r="329" spans="1:34" x14ac:dyDescent="0.25">
      <c r="A329" s="2"/>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row>
    <row r="330" spans="1:34" x14ac:dyDescent="0.25">
      <c r="A330" s="2"/>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row>
    <row r="331" spans="1:34" x14ac:dyDescent="0.25">
      <c r="A331" s="2"/>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row>
    <row r="332" spans="1:34" x14ac:dyDescent="0.25">
      <c r="A332" s="2"/>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row>
    <row r="333" spans="1:34" x14ac:dyDescent="0.25">
      <c r="A333" s="2"/>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row>
    <row r="334" spans="1:34" x14ac:dyDescent="0.25">
      <c r="A334" s="2"/>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row>
    <row r="335" spans="1:34" x14ac:dyDescent="0.25">
      <c r="A335" s="2"/>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row>
    <row r="336" spans="1:34" x14ac:dyDescent="0.25">
      <c r="A336" s="2"/>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row>
    <row r="337" spans="1:34" x14ac:dyDescent="0.25">
      <c r="A337" s="2"/>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row>
    <row r="338" spans="1:34" x14ac:dyDescent="0.25">
      <c r="A338" s="2"/>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row>
    <row r="339" spans="1:34" x14ac:dyDescent="0.25">
      <c r="A339" s="2"/>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row>
    <row r="340" spans="1:34" x14ac:dyDescent="0.25">
      <c r="A340" s="2"/>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row>
    <row r="341" spans="1:34" x14ac:dyDescent="0.25">
      <c r="A341" s="2"/>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row>
    <row r="342" spans="1:34" x14ac:dyDescent="0.25">
      <c r="A342" s="2"/>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row>
    <row r="343" spans="1:34" x14ac:dyDescent="0.25">
      <c r="A343" s="2"/>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row>
    <row r="344" spans="1:34" x14ac:dyDescent="0.25">
      <c r="A344" s="2"/>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row>
    <row r="345" spans="1:34" x14ac:dyDescent="0.25">
      <c r="A345" s="2"/>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row>
    <row r="346" spans="1:34" x14ac:dyDescent="0.25">
      <c r="A346" s="2"/>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row>
    <row r="347" spans="1:34" x14ac:dyDescent="0.25">
      <c r="A347" s="2"/>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row>
    <row r="348" spans="1:34" x14ac:dyDescent="0.25">
      <c r="A348" s="2"/>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row>
    <row r="349" spans="1:34" x14ac:dyDescent="0.25">
      <c r="A349" s="2"/>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row>
    <row r="350" spans="1:34" x14ac:dyDescent="0.25">
      <c r="A350" s="2"/>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row>
    <row r="351" spans="1:34" x14ac:dyDescent="0.25">
      <c r="A351" s="2"/>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row>
    <row r="352" spans="1:34" x14ac:dyDescent="0.25">
      <c r="A352" s="2"/>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row>
    <row r="353" spans="1:34" x14ac:dyDescent="0.25">
      <c r="A353" s="2"/>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row>
    <row r="354" spans="1:34" x14ac:dyDescent="0.25">
      <c r="A354" s="2"/>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row>
    <row r="355" spans="1:34" x14ac:dyDescent="0.25">
      <c r="A355" s="2"/>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row>
    <row r="356" spans="1:34" x14ac:dyDescent="0.25">
      <c r="A356" s="2"/>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row>
    <row r="357" spans="1:34" x14ac:dyDescent="0.25">
      <c r="A357" s="2"/>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row>
    <row r="358" spans="1:34" x14ac:dyDescent="0.25">
      <c r="A358" s="2"/>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row>
    <row r="359" spans="1:34" x14ac:dyDescent="0.25">
      <c r="A359" s="2"/>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row>
    <row r="360" spans="1:34" x14ac:dyDescent="0.25">
      <c r="A360" s="2"/>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row>
    <row r="361" spans="1:34" x14ac:dyDescent="0.25">
      <c r="A361" s="2"/>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row>
    <row r="362" spans="1:34" x14ac:dyDescent="0.25">
      <c r="A362" s="2"/>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row>
    <row r="363" spans="1:34" x14ac:dyDescent="0.25">
      <c r="A363" s="2"/>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row>
    <row r="364" spans="1:34" x14ac:dyDescent="0.25">
      <c r="A364" s="2"/>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row>
    <row r="365" spans="1:34" x14ac:dyDescent="0.25">
      <c r="A365" s="2"/>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row>
    <row r="366" spans="1:34" x14ac:dyDescent="0.25">
      <c r="A366" s="2"/>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row>
    <row r="367" spans="1:34" x14ac:dyDescent="0.25">
      <c r="A367" s="2"/>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row>
    <row r="368" spans="1:34" x14ac:dyDescent="0.25">
      <c r="A368" s="2"/>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row>
    <row r="369" spans="1:34" x14ac:dyDescent="0.25">
      <c r="A369" s="2"/>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row>
    <row r="370" spans="1:34" x14ac:dyDescent="0.25">
      <c r="A370" s="2"/>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row>
    <row r="371" spans="1:34" x14ac:dyDescent="0.25">
      <c r="A371" s="2"/>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row>
    <row r="372" spans="1:34" x14ac:dyDescent="0.25">
      <c r="A372" s="2"/>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row>
    <row r="373" spans="1:34" x14ac:dyDescent="0.25">
      <c r="A373" s="2"/>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row>
  </sheetData>
  <sheetProtection sheet="1" objects="1" scenarios="1" selectLockedCells="1"/>
  <autoFilter ref="W1:W111"/>
  <sortState ref="U89:U141">
    <sortCondition descending="1" ref="U89"/>
  </sortState>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4"/>
  <sheetViews>
    <sheetView zoomScaleNormal="100" workbookViewId="0">
      <selection activeCell="B3" sqref="B3"/>
    </sheetView>
  </sheetViews>
  <sheetFormatPr defaultColWidth="9.140625" defaultRowHeight="15" x14ac:dyDescent="0.25"/>
  <cols>
    <col min="1" max="1" width="9.140625" style="9"/>
    <col min="2" max="2" width="47.42578125" style="9" bestFit="1" customWidth="1"/>
    <col min="3" max="3" width="55.85546875" style="9" bestFit="1" customWidth="1"/>
    <col min="4" max="16384" width="9.140625" style="9"/>
  </cols>
  <sheetData>
    <row r="1" spans="2:19" x14ac:dyDescent="0.25">
      <c r="R1" s="9">
        <v>1</v>
      </c>
      <c r="S1" s="9">
        <v>0</v>
      </c>
    </row>
    <row r="2" spans="2:19" ht="23.25" x14ac:dyDescent="0.35">
      <c r="B2" s="43" t="s">
        <v>3</v>
      </c>
      <c r="C2" s="43" t="s">
        <v>29</v>
      </c>
      <c r="R2" s="9">
        <f>1+R1</f>
        <v>2</v>
      </c>
      <c r="S2" s="9">
        <v>2</v>
      </c>
    </row>
    <row r="3" spans="2:19" ht="23.25" x14ac:dyDescent="0.35">
      <c r="B3" s="13">
        <v>10</v>
      </c>
      <c r="C3" s="52">
        <f>IF(B3&gt;=35,"Choose a ramp time less than 35 ms",IF(B3&gt;=2,((B3-0.8)/0.0625),"Enter a ramp time of 2 ms or greater"))</f>
        <v>147.19999999999999</v>
      </c>
      <c r="R3" s="9">
        <f t="shared" ref="R3:R24" si="0">1+R2</f>
        <v>3</v>
      </c>
      <c r="S3" s="9">
        <v>4</v>
      </c>
    </row>
    <row r="4" spans="2:19" x14ac:dyDescent="0.25">
      <c r="B4" s="9">
        <v>2</v>
      </c>
      <c r="R4" s="9">
        <f t="shared" si="0"/>
        <v>4</v>
      </c>
      <c r="S4" s="9">
        <v>6</v>
      </c>
    </row>
    <row r="5" spans="2:19" x14ac:dyDescent="0.25">
      <c r="R5" s="9">
        <f t="shared" si="0"/>
        <v>5</v>
      </c>
      <c r="S5" s="9">
        <v>8</v>
      </c>
    </row>
    <row r="6" spans="2:19" x14ac:dyDescent="0.25">
      <c r="R6" s="9">
        <f t="shared" si="0"/>
        <v>6</v>
      </c>
      <c r="S6" s="9">
        <v>10</v>
      </c>
    </row>
    <row r="7" spans="2:19" x14ac:dyDescent="0.25">
      <c r="R7" s="9">
        <f t="shared" si="0"/>
        <v>7</v>
      </c>
      <c r="S7" s="9">
        <v>12</v>
      </c>
    </row>
    <row r="8" spans="2:19" x14ac:dyDescent="0.25">
      <c r="R8" s="9">
        <f t="shared" si="0"/>
        <v>8</v>
      </c>
      <c r="S8" s="9">
        <v>14</v>
      </c>
    </row>
    <row r="9" spans="2:19" x14ac:dyDescent="0.25">
      <c r="R9" s="9">
        <f t="shared" si="0"/>
        <v>9</v>
      </c>
      <c r="S9" s="9">
        <v>16</v>
      </c>
    </row>
    <row r="10" spans="2:19" x14ac:dyDescent="0.25">
      <c r="R10" s="9">
        <f t="shared" si="0"/>
        <v>10</v>
      </c>
      <c r="S10" s="9">
        <v>18</v>
      </c>
    </row>
    <row r="11" spans="2:19" x14ac:dyDescent="0.25">
      <c r="R11" s="9">
        <f t="shared" si="0"/>
        <v>11</v>
      </c>
      <c r="S11" s="9">
        <v>20</v>
      </c>
    </row>
    <row r="12" spans="2:19" x14ac:dyDescent="0.25">
      <c r="R12" s="9">
        <f t="shared" si="0"/>
        <v>12</v>
      </c>
      <c r="S12" s="9">
        <v>22</v>
      </c>
    </row>
    <row r="13" spans="2:19" x14ac:dyDescent="0.25">
      <c r="R13" s="9">
        <f t="shared" si="0"/>
        <v>13</v>
      </c>
      <c r="S13" s="9">
        <v>24</v>
      </c>
    </row>
    <row r="14" spans="2:19" x14ac:dyDescent="0.25">
      <c r="R14" s="9">
        <f t="shared" si="0"/>
        <v>14</v>
      </c>
      <c r="S14" s="9">
        <v>26</v>
      </c>
    </row>
    <row r="15" spans="2:19" x14ac:dyDescent="0.25">
      <c r="R15" s="9">
        <f t="shared" si="0"/>
        <v>15</v>
      </c>
      <c r="S15" s="9">
        <v>28</v>
      </c>
    </row>
    <row r="16" spans="2:19" x14ac:dyDescent="0.25">
      <c r="R16" s="9">
        <f t="shared" si="0"/>
        <v>16</v>
      </c>
      <c r="S16" s="9">
        <v>30</v>
      </c>
    </row>
    <row r="17" spans="18:19" x14ac:dyDescent="0.25">
      <c r="R17" s="9">
        <f t="shared" si="0"/>
        <v>17</v>
      </c>
      <c r="S17" s="9">
        <v>32</v>
      </c>
    </row>
    <row r="18" spans="18:19" x14ac:dyDescent="0.25">
      <c r="R18" s="9">
        <f t="shared" si="0"/>
        <v>18</v>
      </c>
      <c r="S18" s="9">
        <v>34</v>
      </c>
    </row>
    <row r="19" spans="18:19" x14ac:dyDescent="0.25">
      <c r="R19" s="9">
        <f t="shared" si="0"/>
        <v>19</v>
      </c>
      <c r="S19" s="9">
        <v>36</v>
      </c>
    </row>
    <row r="20" spans="18:19" x14ac:dyDescent="0.25">
      <c r="R20" s="9">
        <f t="shared" si="0"/>
        <v>20</v>
      </c>
      <c r="S20" s="9">
        <v>38</v>
      </c>
    </row>
    <row r="21" spans="18:19" x14ac:dyDescent="0.25">
      <c r="R21" s="9">
        <f t="shared" si="0"/>
        <v>21</v>
      </c>
      <c r="S21" s="9">
        <v>40</v>
      </c>
    </row>
    <row r="22" spans="18:19" x14ac:dyDescent="0.25">
      <c r="R22" s="9">
        <f t="shared" si="0"/>
        <v>22</v>
      </c>
      <c r="S22" s="9">
        <v>42</v>
      </c>
    </row>
    <row r="23" spans="18:19" x14ac:dyDescent="0.25">
      <c r="R23" s="9">
        <f t="shared" si="0"/>
        <v>23</v>
      </c>
      <c r="S23" s="9">
        <v>44</v>
      </c>
    </row>
    <row r="24" spans="18:19" x14ac:dyDescent="0.25">
      <c r="R24" s="9">
        <f t="shared" si="0"/>
        <v>24</v>
      </c>
      <c r="S24" s="9">
        <v>46</v>
      </c>
    </row>
  </sheetData>
  <sheetProtection sheet="1" objects="1" scenarios="1" selectLockedCells="1"/>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V102"/>
  <sheetViews>
    <sheetView zoomScale="160" zoomScaleNormal="160" workbookViewId="0">
      <selection activeCell="D6" sqref="D6"/>
    </sheetView>
  </sheetViews>
  <sheetFormatPr defaultRowHeight="12.75" x14ac:dyDescent="0.2"/>
  <cols>
    <col min="1" max="1" width="16.5703125" style="14" customWidth="1"/>
    <col min="2" max="2" width="11.85546875" style="14" customWidth="1"/>
    <col min="3" max="3" width="44.42578125" style="14" bestFit="1" customWidth="1"/>
    <col min="4" max="4" width="18.42578125" style="14" customWidth="1"/>
    <col min="5" max="5" width="17.140625" style="14" customWidth="1"/>
    <col min="6" max="6" width="7.140625" style="14" customWidth="1"/>
    <col min="7" max="7" width="12.85546875" style="14" customWidth="1"/>
    <col min="8" max="9" width="8.85546875" style="14"/>
    <col min="10" max="10" width="19.140625" style="14" bestFit="1" customWidth="1"/>
    <col min="11" max="11" width="14.5703125" style="14" bestFit="1" customWidth="1"/>
    <col min="12" max="257" width="8.85546875" style="14"/>
    <col min="258" max="258" width="10.42578125" style="14" customWidth="1"/>
    <col min="259" max="259" width="17.42578125" style="14" bestFit="1" customWidth="1"/>
    <col min="260" max="261" width="8.85546875" style="14"/>
    <col min="262" max="262" width="2.42578125" style="14" customWidth="1"/>
    <col min="263" max="263" width="48.5703125" style="14" customWidth="1"/>
    <col min="264" max="265" width="8.85546875" style="14"/>
    <col min="266" max="266" width="19.140625" style="14" bestFit="1" customWidth="1"/>
    <col min="267" max="267" width="14.5703125" style="14" bestFit="1" customWidth="1"/>
    <col min="268" max="513" width="8.85546875" style="14"/>
    <col min="514" max="514" width="10.42578125" style="14" customWidth="1"/>
    <col min="515" max="515" width="17.42578125" style="14" bestFit="1" customWidth="1"/>
    <col min="516" max="517" width="8.85546875" style="14"/>
    <col min="518" max="518" width="2.42578125" style="14" customWidth="1"/>
    <col min="519" max="519" width="48.5703125" style="14" customWidth="1"/>
    <col min="520" max="521" width="8.85546875" style="14"/>
    <col min="522" max="522" width="19.140625" style="14" bestFit="1" customWidth="1"/>
    <col min="523" max="523" width="14.5703125" style="14" bestFit="1" customWidth="1"/>
    <col min="524" max="769" width="8.85546875" style="14"/>
    <col min="770" max="770" width="10.42578125" style="14" customWidth="1"/>
    <col min="771" max="771" width="17.42578125" style="14" bestFit="1" customWidth="1"/>
    <col min="772" max="773" width="8.85546875" style="14"/>
    <col min="774" max="774" width="2.42578125" style="14" customWidth="1"/>
    <col min="775" max="775" width="48.5703125" style="14" customWidth="1"/>
    <col min="776" max="777" width="8.85546875" style="14"/>
    <col min="778" max="778" width="19.140625" style="14" bestFit="1" customWidth="1"/>
    <col min="779" max="779" width="14.5703125" style="14" bestFit="1" customWidth="1"/>
    <col min="780" max="1025" width="8.85546875" style="14"/>
    <col min="1026" max="1026" width="10.42578125" style="14" customWidth="1"/>
    <col min="1027" max="1027" width="17.42578125" style="14" bestFit="1" customWidth="1"/>
    <col min="1028" max="1029" width="8.85546875" style="14"/>
    <col min="1030" max="1030" width="2.42578125" style="14" customWidth="1"/>
    <col min="1031" max="1031" width="48.5703125" style="14" customWidth="1"/>
    <col min="1032" max="1033" width="8.85546875" style="14"/>
    <col min="1034" max="1034" width="19.140625" style="14" bestFit="1" customWidth="1"/>
    <col min="1035" max="1035" width="14.5703125" style="14" bestFit="1" customWidth="1"/>
    <col min="1036" max="1281" width="8.85546875" style="14"/>
    <col min="1282" max="1282" width="10.42578125" style="14" customWidth="1"/>
    <col min="1283" max="1283" width="17.42578125" style="14" bestFit="1" customWidth="1"/>
    <col min="1284" max="1285" width="8.85546875" style="14"/>
    <col min="1286" max="1286" width="2.42578125" style="14" customWidth="1"/>
    <col min="1287" max="1287" width="48.5703125" style="14" customWidth="1"/>
    <col min="1288" max="1289" width="8.85546875" style="14"/>
    <col min="1290" max="1290" width="19.140625" style="14" bestFit="1" customWidth="1"/>
    <col min="1291" max="1291" width="14.5703125" style="14" bestFit="1" customWidth="1"/>
    <col min="1292" max="1537" width="8.85546875" style="14"/>
    <col min="1538" max="1538" width="10.42578125" style="14" customWidth="1"/>
    <col min="1539" max="1539" width="17.42578125" style="14" bestFit="1" customWidth="1"/>
    <col min="1540" max="1541" width="8.85546875" style="14"/>
    <col min="1542" max="1542" width="2.42578125" style="14" customWidth="1"/>
    <col min="1543" max="1543" width="48.5703125" style="14" customWidth="1"/>
    <col min="1544" max="1545" width="8.85546875" style="14"/>
    <col min="1546" max="1546" width="19.140625" style="14" bestFit="1" customWidth="1"/>
    <col min="1547" max="1547" width="14.5703125" style="14" bestFit="1" customWidth="1"/>
    <col min="1548" max="1793" width="8.85546875" style="14"/>
    <col min="1794" max="1794" width="10.42578125" style="14" customWidth="1"/>
    <col min="1795" max="1795" width="17.42578125" style="14" bestFit="1" customWidth="1"/>
    <col min="1796" max="1797" width="8.85546875" style="14"/>
    <col min="1798" max="1798" width="2.42578125" style="14" customWidth="1"/>
    <col min="1799" max="1799" width="48.5703125" style="14" customWidth="1"/>
    <col min="1800" max="1801" width="8.85546875" style="14"/>
    <col min="1802" max="1802" width="19.140625" style="14" bestFit="1" customWidth="1"/>
    <col min="1803" max="1803" width="14.5703125" style="14" bestFit="1" customWidth="1"/>
    <col min="1804" max="2049" width="8.85546875" style="14"/>
    <col min="2050" max="2050" width="10.42578125" style="14" customWidth="1"/>
    <col min="2051" max="2051" width="17.42578125" style="14" bestFit="1" customWidth="1"/>
    <col min="2052" max="2053" width="8.85546875" style="14"/>
    <col min="2054" max="2054" width="2.42578125" style="14" customWidth="1"/>
    <col min="2055" max="2055" width="48.5703125" style="14" customWidth="1"/>
    <col min="2056" max="2057" width="8.85546875" style="14"/>
    <col min="2058" max="2058" width="19.140625" style="14" bestFit="1" customWidth="1"/>
    <col min="2059" max="2059" width="14.5703125" style="14" bestFit="1" customWidth="1"/>
    <col min="2060" max="2305" width="8.85546875" style="14"/>
    <col min="2306" max="2306" width="10.42578125" style="14" customWidth="1"/>
    <col min="2307" max="2307" width="17.42578125" style="14" bestFit="1" customWidth="1"/>
    <col min="2308" max="2309" width="8.85546875" style="14"/>
    <col min="2310" max="2310" width="2.42578125" style="14" customWidth="1"/>
    <col min="2311" max="2311" width="48.5703125" style="14" customWidth="1"/>
    <col min="2312" max="2313" width="8.85546875" style="14"/>
    <col min="2314" max="2314" width="19.140625" style="14" bestFit="1" customWidth="1"/>
    <col min="2315" max="2315" width="14.5703125" style="14" bestFit="1" customWidth="1"/>
    <col min="2316" max="2561" width="8.85546875" style="14"/>
    <col min="2562" max="2562" width="10.42578125" style="14" customWidth="1"/>
    <col min="2563" max="2563" width="17.42578125" style="14" bestFit="1" customWidth="1"/>
    <col min="2564" max="2565" width="8.85546875" style="14"/>
    <col min="2566" max="2566" width="2.42578125" style="14" customWidth="1"/>
    <col min="2567" max="2567" width="48.5703125" style="14" customWidth="1"/>
    <col min="2568" max="2569" width="8.85546875" style="14"/>
    <col min="2570" max="2570" width="19.140625" style="14" bestFit="1" customWidth="1"/>
    <col min="2571" max="2571" width="14.5703125" style="14" bestFit="1" customWidth="1"/>
    <col min="2572" max="2817" width="8.85546875" style="14"/>
    <col min="2818" max="2818" width="10.42578125" style="14" customWidth="1"/>
    <col min="2819" max="2819" width="17.42578125" style="14" bestFit="1" customWidth="1"/>
    <col min="2820" max="2821" width="8.85546875" style="14"/>
    <col min="2822" max="2822" width="2.42578125" style="14" customWidth="1"/>
    <col min="2823" max="2823" width="48.5703125" style="14" customWidth="1"/>
    <col min="2824" max="2825" width="8.85546875" style="14"/>
    <col min="2826" max="2826" width="19.140625" style="14" bestFit="1" customWidth="1"/>
    <col min="2827" max="2827" width="14.5703125" style="14" bestFit="1" customWidth="1"/>
    <col min="2828" max="3073" width="8.85546875" style="14"/>
    <col min="3074" max="3074" width="10.42578125" style="14" customWidth="1"/>
    <col min="3075" max="3075" width="17.42578125" style="14" bestFit="1" customWidth="1"/>
    <col min="3076" max="3077" width="8.85546875" style="14"/>
    <col min="3078" max="3078" width="2.42578125" style="14" customWidth="1"/>
    <col min="3079" max="3079" width="48.5703125" style="14" customWidth="1"/>
    <col min="3080" max="3081" width="8.85546875" style="14"/>
    <col min="3082" max="3082" width="19.140625" style="14" bestFit="1" customWidth="1"/>
    <col min="3083" max="3083" width="14.5703125" style="14" bestFit="1" customWidth="1"/>
    <col min="3084" max="3329" width="8.85546875" style="14"/>
    <col min="3330" max="3330" width="10.42578125" style="14" customWidth="1"/>
    <col min="3331" max="3331" width="17.42578125" style="14" bestFit="1" customWidth="1"/>
    <col min="3332" max="3333" width="8.85546875" style="14"/>
    <col min="3334" max="3334" width="2.42578125" style="14" customWidth="1"/>
    <col min="3335" max="3335" width="48.5703125" style="14" customWidth="1"/>
    <col min="3336" max="3337" width="8.85546875" style="14"/>
    <col min="3338" max="3338" width="19.140625" style="14" bestFit="1" customWidth="1"/>
    <col min="3339" max="3339" width="14.5703125" style="14" bestFit="1" customWidth="1"/>
    <col min="3340" max="3585" width="8.85546875" style="14"/>
    <col min="3586" max="3586" width="10.42578125" style="14" customWidth="1"/>
    <col min="3587" max="3587" width="17.42578125" style="14" bestFit="1" customWidth="1"/>
    <col min="3588" max="3589" width="8.85546875" style="14"/>
    <col min="3590" max="3590" width="2.42578125" style="14" customWidth="1"/>
    <col min="3591" max="3591" width="48.5703125" style="14" customWidth="1"/>
    <col min="3592" max="3593" width="8.85546875" style="14"/>
    <col min="3594" max="3594" width="19.140625" style="14" bestFit="1" customWidth="1"/>
    <col min="3595" max="3595" width="14.5703125" style="14" bestFit="1" customWidth="1"/>
    <col min="3596" max="3841" width="8.85546875" style="14"/>
    <col min="3842" max="3842" width="10.42578125" style="14" customWidth="1"/>
    <col min="3843" max="3843" width="17.42578125" style="14" bestFit="1" customWidth="1"/>
    <col min="3844" max="3845" width="8.85546875" style="14"/>
    <col min="3846" max="3846" width="2.42578125" style="14" customWidth="1"/>
    <col min="3847" max="3847" width="48.5703125" style="14" customWidth="1"/>
    <col min="3848" max="3849" width="8.85546875" style="14"/>
    <col min="3850" max="3850" width="19.140625" style="14" bestFit="1" customWidth="1"/>
    <col min="3851" max="3851" width="14.5703125" style="14" bestFit="1" customWidth="1"/>
    <col min="3852" max="4097" width="8.85546875" style="14"/>
    <col min="4098" max="4098" width="10.42578125" style="14" customWidth="1"/>
    <col min="4099" max="4099" width="17.42578125" style="14" bestFit="1" customWidth="1"/>
    <col min="4100" max="4101" width="8.85546875" style="14"/>
    <col min="4102" max="4102" width="2.42578125" style="14" customWidth="1"/>
    <col min="4103" max="4103" width="48.5703125" style="14" customWidth="1"/>
    <col min="4104" max="4105" width="8.85546875" style="14"/>
    <col min="4106" max="4106" width="19.140625" style="14" bestFit="1" customWidth="1"/>
    <col min="4107" max="4107" width="14.5703125" style="14" bestFit="1" customWidth="1"/>
    <col min="4108" max="4353" width="8.85546875" style="14"/>
    <col min="4354" max="4354" width="10.42578125" style="14" customWidth="1"/>
    <col min="4355" max="4355" width="17.42578125" style="14" bestFit="1" customWidth="1"/>
    <col min="4356" max="4357" width="8.85546875" style="14"/>
    <col min="4358" max="4358" width="2.42578125" style="14" customWidth="1"/>
    <col min="4359" max="4359" width="48.5703125" style="14" customWidth="1"/>
    <col min="4360" max="4361" width="8.85546875" style="14"/>
    <col min="4362" max="4362" width="19.140625" style="14" bestFit="1" customWidth="1"/>
    <col min="4363" max="4363" width="14.5703125" style="14" bestFit="1" customWidth="1"/>
    <col min="4364" max="4609" width="8.85546875" style="14"/>
    <col min="4610" max="4610" width="10.42578125" style="14" customWidth="1"/>
    <col min="4611" max="4611" width="17.42578125" style="14" bestFit="1" customWidth="1"/>
    <col min="4612" max="4613" width="8.85546875" style="14"/>
    <col min="4614" max="4614" width="2.42578125" style="14" customWidth="1"/>
    <col min="4615" max="4615" width="48.5703125" style="14" customWidth="1"/>
    <col min="4616" max="4617" width="8.85546875" style="14"/>
    <col min="4618" max="4618" width="19.140625" style="14" bestFit="1" customWidth="1"/>
    <col min="4619" max="4619" width="14.5703125" style="14" bestFit="1" customWidth="1"/>
    <col min="4620" max="4865" width="8.85546875" style="14"/>
    <col min="4866" max="4866" width="10.42578125" style="14" customWidth="1"/>
    <col min="4867" max="4867" width="17.42578125" style="14" bestFit="1" customWidth="1"/>
    <col min="4868" max="4869" width="8.85546875" style="14"/>
    <col min="4870" max="4870" width="2.42578125" style="14" customWidth="1"/>
    <col min="4871" max="4871" width="48.5703125" style="14" customWidth="1"/>
    <col min="4872" max="4873" width="8.85546875" style="14"/>
    <col min="4874" max="4874" width="19.140625" style="14" bestFit="1" customWidth="1"/>
    <col min="4875" max="4875" width="14.5703125" style="14" bestFit="1" customWidth="1"/>
    <col min="4876" max="5121" width="8.85546875" style="14"/>
    <col min="5122" max="5122" width="10.42578125" style="14" customWidth="1"/>
    <col min="5123" max="5123" width="17.42578125" style="14" bestFit="1" customWidth="1"/>
    <col min="5124" max="5125" width="8.85546875" style="14"/>
    <col min="5126" max="5126" width="2.42578125" style="14" customWidth="1"/>
    <col min="5127" max="5127" width="48.5703125" style="14" customWidth="1"/>
    <col min="5128" max="5129" width="8.85546875" style="14"/>
    <col min="5130" max="5130" width="19.140625" style="14" bestFit="1" customWidth="1"/>
    <col min="5131" max="5131" width="14.5703125" style="14" bestFit="1" customWidth="1"/>
    <col min="5132" max="5377" width="8.85546875" style="14"/>
    <col min="5378" max="5378" width="10.42578125" style="14" customWidth="1"/>
    <col min="5379" max="5379" width="17.42578125" style="14" bestFit="1" customWidth="1"/>
    <col min="5380" max="5381" width="8.85546875" style="14"/>
    <col min="5382" max="5382" width="2.42578125" style="14" customWidth="1"/>
    <col min="5383" max="5383" width="48.5703125" style="14" customWidth="1"/>
    <col min="5384" max="5385" width="8.85546875" style="14"/>
    <col min="5386" max="5386" width="19.140625" style="14" bestFit="1" customWidth="1"/>
    <col min="5387" max="5387" width="14.5703125" style="14" bestFit="1" customWidth="1"/>
    <col min="5388" max="5633" width="8.85546875" style="14"/>
    <col min="5634" max="5634" width="10.42578125" style="14" customWidth="1"/>
    <col min="5635" max="5635" width="17.42578125" style="14" bestFit="1" customWidth="1"/>
    <col min="5636" max="5637" width="8.85546875" style="14"/>
    <col min="5638" max="5638" width="2.42578125" style="14" customWidth="1"/>
    <col min="5639" max="5639" width="48.5703125" style="14" customWidth="1"/>
    <col min="5640" max="5641" width="8.85546875" style="14"/>
    <col min="5642" max="5642" width="19.140625" style="14" bestFit="1" customWidth="1"/>
    <col min="5643" max="5643" width="14.5703125" style="14" bestFit="1" customWidth="1"/>
    <col min="5644" max="5889" width="8.85546875" style="14"/>
    <col min="5890" max="5890" width="10.42578125" style="14" customWidth="1"/>
    <col min="5891" max="5891" width="17.42578125" style="14" bestFit="1" customWidth="1"/>
    <col min="5892" max="5893" width="8.85546875" style="14"/>
    <col min="5894" max="5894" width="2.42578125" style="14" customWidth="1"/>
    <col min="5895" max="5895" width="48.5703125" style="14" customWidth="1"/>
    <col min="5896" max="5897" width="8.85546875" style="14"/>
    <col min="5898" max="5898" width="19.140625" style="14" bestFit="1" customWidth="1"/>
    <col min="5899" max="5899" width="14.5703125" style="14" bestFit="1" customWidth="1"/>
    <col min="5900" max="6145" width="8.85546875" style="14"/>
    <col min="6146" max="6146" width="10.42578125" style="14" customWidth="1"/>
    <col min="6147" max="6147" width="17.42578125" style="14" bestFit="1" customWidth="1"/>
    <col min="6148" max="6149" width="8.85546875" style="14"/>
    <col min="6150" max="6150" width="2.42578125" style="14" customWidth="1"/>
    <col min="6151" max="6151" width="48.5703125" style="14" customWidth="1"/>
    <col min="6152" max="6153" width="8.85546875" style="14"/>
    <col min="6154" max="6154" width="19.140625" style="14" bestFit="1" customWidth="1"/>
    <col min="6155" max="6155" width="14.5703125" style="14" bestFit="1" customWidth="1"/>
    <col min="6156" max="6401" width="8.85546875" style="14"/>
    <col min="6402" max="6402" width="10.42578125" style="14" customWidth="1"/>
    <col min="6403" max="6403" width="17.42578125" style="14" bestFit="1" customWidth="1"/>
    <col min="6404" max="6405" width="8.85546875" style="14"/>
    <col min="6406" max="6406" width="2.42578125" style="14" customWidth="1"/>
    <col min="6407" max="6407" width="48.5703125" style="14" customWidth="1"/>
    <col min="6408" max="6409" width="8.85546875" style="14"/>
    <col min="6410" max="6410" width="19.140625" style="14" bestFit="1" customWidth="1"/>
    <col min="6411" max="6411" width="14.5703125" style="14" bestFit="1" customWidth="1"/>
    <col min="6412" max="6657" width="8.85546875" style="14"/>
    <col min="6658" max="6658" width="10.42578125" style="14" customWidth="1"/>
    <col min="6659" max="6659" width="17.42578125" style="14" bestFit="1" customWidth="1"/>
    <col min="6660" max="6661" width="8.85546875" style="14"/>
    <col min="6662" max="6662" width="2.42578125" style="14" customWidth="1"/>
    <col min="6663" max="6663" width="48.5703125" style="14" customWidth="1"/>
    <col min="6664" max="6665" width="8.85546875" style="14"/>
    <col min="6666" max="6666" width="19.140625" style="14" bestFit="1" customWidth="1"/>
    <col min="6667" max="6667" width="14.5703125" style="14" bestFit="1" customWidth="1"/>
    <col min="6668" max="6913" width="8.85546875" style="14"/>
    <col min="6914" max="6914" width="10.42578125" style="14" customWidth="1"/>
    <col min="6915" max="6915" width="17.42578125" style="14" bestFit="1" customWidth="1"/>
    <col min="6916" max="6917" width="8.85546875" style="14"/>
    <col min="6918" max="6918" width="2.42578125" style="14" customWidth="1"/>
    <col min="6919" max="6919" width="48.5703125" style="14" customWidth="1"/>
    <col min="6920" max="6921" width="8.85546875" style="14"/>
    <col min="6922" max="6922" width="19.140625" style="14" bestFit="1" customWidth="1"/>
    <col min="6923" max="6923" width="14.5703125" style="14" bestFit="1" customWidth="1"/>
    <col min="6924" max="7169" width="8.85546875" style="14"/>
    <col min="7170" max="7170" width="10.42578125" style="14" customWidth="1"/>
    <col min="7171" max="7171" width="17.42578125" style="14" bestFit="1" customWidth="1"/>
    <col min="7172" max="7173" width="8.85546875" style="14"/>
    <col min="7174" max="7174" width="2.42578125" style="14" customWidth="1"/>
    <col min="7175" max="7175" width="48.5703125" style="14" customWidth="1"/>
    <col min="7176" max="7177" width="8.85546875" style="14"/>
    <col min="7178" max="7178" width="19.140625" style="14" bestFit="1" customWidth="1"/>
    <col min="7179" max="7179" width="14.5703125" style="14" bestFit="1" customWidth="1"/>
    <col min="7180" max="7425" width="8.85546875" style="14"/>
    <col min="7426" max="7426" width="10.42578125" style="14" customWidth="1"/>
    <col min="7427" max="7427" width="17.42578125" style="14" bestFit="1" customWidth="1"/>
    <col min="7428" max="7429" width="8.85546875" style="14"/>
    <col min="7430" max="7430" width="2.42578125" style="14" customWidth="1"/>
    <col min="7431" max="7431" width="48.5703125" style="14" customWidth="1"/>
    <col min="7432" max="7433" width="8.85546875" style="14"/>
    <col min="7434" max="7434" width="19.140625" style="14" bestFit="1" customWidth="1"/>
    <col min="7435" max="7435" width="14.5703125" style="14" bestFit="1" customWidth="1"/>
    <col min="7436" max="7681" width="8.85546875" style="14"/>
    <col min="7682" max="7682" width="10.42578125" style="14" customWidth="1"/>
    <col min="7683" max="7683" width="17.42578125" style="14" bestFit="1" customWidth="1"/>
    <col min="7684" max="7685" width="8.85546875" style="14"/>
    <col min="7686" max="7686" width="2.42578125" style="14" customWidth="1"/>
    <col min="7687" max="7687" width="48.5703125" style="14" customWidth="1"/>
    <col min="7688" max="7689" width="8.85546875" style="14"/>
    <col min="7690" max="7690" width="19.140625" style="14" bestFit="1" customWidth="1"/>
    <col min="7691" max="7691" width="14.5703125" style="14" bestFit="1" customWidth="1"/>
    <col min="7692" max="7937" width="8.85546875" style="14"/>
    <col min="7938" max="7938" width="10.42578125" style="14" customWidth="1"/>
    <col min="7939" max="7939" width="17.42578125" style="14" bestFit="1" customWidth="1"/>
    <col min="7940" max="7941" width="8.85546875" style="14"/>
    <col min="7942" max="7942" width="2.42578125" style="14" customWidth="1"/>
    <col min="7943" max="7943" width="48.5703125" style="14" customWidth="1"/>
    <col min="7944" max="7945" width="8.85546875" style="14"/>
    <col min="7946" max="7946" width="19.140625" style="14" bestFit="1" customWidth="1"/>
    <col min="7947" max="7947" width="14.5703125" style="14" bestFit="1" customWidth="1"/>
    <col min="7948" max="8193" width="8.85546875" style="14"/>
    <col min="8194" max="8194" width="10.42578125" style="14" customWidth="1"/>
    <col min="8195" max="8195" width="17.42578125" style="14" bestFit="1" customWidth="1"/>
    <col min="8196" max="8197" width="8.85546875" style="14"/>
    <col min="8198" max="8198" width="2.42578125" style="14" customWidth="1"/>
    <col min="8199" max="8199" width="48.5703125" style="14" customWidth="1"/>
    <col min="8200" max="8201" width="8.85546875" style="14"/>
    <col min="8202" max="8202" width="19.140625" style="14" bestFit="1" customWidth="1"/>
    <col min="8203" max="8203" width="14.5703125" style="14" bestFit="1" customWidth="1"/>
    <col min="8204" max="8449" width="8.85546875" style="14"/>
    <col min="8450" max="8450" width="10.42578125" style="14" customWidth="1"/>
    <col min="8451" max="8451" width="17.42578125" style="14" bestFit="1" customWidth="1"/>
    <col min="8452" max="8453" width="8.85546875" style="14"/>
    <col min="8454" max="8454" width="2.42578125" style="14" customWidth="1"/>
    <col min="8455" max="8455" width="48.5703125" style="14" customWidth="1"/>
    <col min="8456" max="8457" width="8.85546875" style="14"/>
    <col min="8458" max="8458" width="19.140625" style="14" bestFit="1" customWidth="1"/>
    <col min="8459" max="8459" width="14.5703125" style="14" bestFit="1" customWidth="1"/>
    <col min="8460" max="8705" width="8.85546875" style="14"/>
    <col min="8706" max="8706" width="10.42578125" style="14" customWidth="1"/>
    <col min="8707" max="8707" width="17.42578125" style="14" bestFit="1" customWidth="1"/>
    <col min="8708" max="8709" width="8.85546875" style="14"/>
    <col min="8710" max="8710" width="2.42578125" style="14" customWidth="1"/>
    <col min="8711" max="8711" width="48.5703125" style="14" customWidth="1"/>
    <col min="8712" max="8713" width="8.85546875" style="14"/>
    <col min="8714" max="8714" width="19.140625" style="14" bestFit="1" customWidth="1"/>
    <col min="8715" max="8715" width="14.5703125" style="14" bestFit="1" customWidth="1"/>
    <col min="8716" max="8961" width="8.85546875" style="14"/>
    <col min="8962" max="8962" width="10.42578125" style="14" customWidth="1"/>
    <col min="8963" max="8963" width="17.42578125" style="14" bestFit="1" customWidth="1"/>
    <col min="8964" max="8965" width="8.85546875" style="14"/>
    <col min="8966" max="8966" width="2.42578125" style="14" customWidth="1"/>
    <col min="8967" max="8967" width="48.5703125" style="14" customWidth="1"/>
    <col min="8968" max="8969" width="8.85546875" style="14"/>
    <col min="8970" max="8970" width="19.140625" style="14" bestFit="1" customWidth="1"/>
    <col min="8971" max="8971" width="14.5703125" style="14" bestFit="1" customWidth="1"/>
    <col min="8972" max="9217" width="8.85546875" style="14"/>
    <col min="9218" max="9218" width="10.42578125" style="14" customWidth="1"/>
    <col min="9219" max="9219" width="17.42578125" style="14" bestFit="1" customWidth="1"/>
    <col min="9220" max="9221" width="8.85546875" style="14"/>
    <col min="9222" max="9222" width="2.42578125" style="14" customWidth="1"/>
    <col min="9223" max="9223" width="48.5703125" style="14" customWidth="1"/>
    <col min="9224" max="9225" width="8.85546875" style="14"/>
    <col min="9226" max="9226" width="19.140625" style="14" bestFit="1" customWidth="1"/>
    <col min="9227" max="9227" width="14.5703125" style="14" bestFit="1" customWidth="1"/>
    <col min="9228" max="9473" width="8.85546875" style="14"/>
    <col min="9474" max="9474" width="10.42578125" style="14" customWidth="1"/>
    <col min="9475" max="9475" width="17.42578125" style="14" bestFit="1" customWidth="1"/>
    <col min="9476" max="9477" width="8.85546875" style="14"/>
    <col min="9478" max="9478" width="2.42578125" style="14" customWidth="1"/>
    <col min="9479" max="9479" width="48.5703125" style="14" customWidth="1"/>
    <col min="9480" max="9481" width="8.85546875" style="14"/>
    <col min="9482" max="9482" width="19.140625" style="14" bestFit="1" customWidth="1"/>
    <col min="9483" max="9483" width="14.5703125" style="14" bestFit="1" customWidth="1"/>
    <col min="9484" max="9729" width="8.85546875" style="14"/>
    <col min="9730" max="9730" width="10.42578125" style="14" customWidth="1"/>
    <col min="9731" max="9731" width="17.42578125" style="14" bestFit="1" customWidth="1"/>
    <col min="9732" max="9733" width="8.85546875" style="14"/>
    <col min="9734" max="9734" width="2.42578125" style="14" customWidth="1"/>
    <col min="9735" max="9735" width="48.5703125" style="14" customWidth="1"/>
    <col min="9736" max="9737" width="8.85546875" style="14"/>
    <col min="9738" max="9738" width="19.140625" style="14" bestFit="1" customWidth="1"/>
    <col min="9739" max="9739" width="14.5703125" style="14" bestFit="1" customWidth="1"/>
    <col min="9740" max="9985" width="8.85546875" style="14"/>
    <col min="9986" max="9986" width="10.42578125" style="14" customWidth="1"/>
    <col min="9987" max="9987" width="17.42578125" style="14" bestFit="1" customWidth="1"/>
    <col min="9988" max="9989" width="8.85546875" style="14"/>
    <col min="9990" max="9990" width="2.42578125" style="14" customWidth="1"/>
    <col min="9991" max="9991" width="48.5703125" style="14" customWidth="1"/>
    <col min="9992" max="9993" width="8.85546875" style="14"/>
    <col min="9994" max="9994" width="19.140625" style="14" bestFit="1" customWidth="1"/>
    <col min="9995" max="9995" width="14.5703125" style="14" bestFit="1" customWidth="1"/>
    <col min="9996" max="10241" width="8.85546875" style="14"/>
    <col min="10242" max="10242" width="10.42578125" style="14" customWidth="1"/>
    <col min="10243" max="10243" width="17.42578125" style="14" bestFit="1" customWidth="1"/>
    <col min="10244" max="10245" width="8.85546875" style="14"/>
    <col min="10246" max="10246" width="2.42578125" style="14" customWidth="1"/>
    <col min="10247" max="10247" width="48.5703125" style="14" customWidth="1"/>
    <col min="10248" max="10249" width="8.85546875" style="14"/>
    <col min="10250" max="10250" width="19.140625" style="14" bestFit="1" customWidth="1"/>
    <col min="10251" max="10251" width="14.5703125" style="14" bestFit="1" customWidth="1"/>
    <col min="10252" max="10497" width="8.85546875" style="14"/>
    <col min="10498" max="10498" width="10.42578125" style="14" customWidth="1"/>
    <col min="10499" max="10499" width="17.42578125" style="14" bestFit="1" customWidth="1"/>
    <col min="10500" max="10501" width="8.85546875" style="14"/>
    <col min="10502" max="10502" width="2.42578125" style="14" customWidth="1"/>
    <col min="10503" max="10503" width="48.5703125" style="14" customWidth="1"/>
    <col min="10504" max="10505" width="8.85546875" style="14"/>
    <col min="10506" max="10506" width="19.140625" style="14" bestFit="1" customWidth="1"/>
    <col min="10507" max="10507" width="14.5703125" style="14" bestFit="1" customWidth="1"/>
    <col min="10508" max="10753" width="8.85546875" style="14"/>
    <col min="10754" max="10754" width="10.42578125" style="14" customWidth="1"/>
    <col min="10755" max="10755" width="17.42578125" style="14" bestFit="1" customWidth="1"/>
    <col min="10756" max="10757" width="8.85546875" style="14"/>
    <col min="10758" max="10758" width="2.42578125" style="14" customWidth="1"/>
    <col min="10759" max="10759" width="48.5703125" style="14" customWidth="1"/>
    <col min="10760" max="10761" width="8.85546875" style="14"/>
    <col min="10762" max="10762" width="19.140625" style="14" bestFit="1" customWidth="1"/>
    <col min="10763" max="10763" width="14.5703125" style="14" bestFit="1" customWidth="1"/>
    <col min="10764" max="11009" width="8.85546875" style="14"/>
    <col min="11010" max="11010" width="10.42578125" style="14" customWidth="1"/>
    <col min="11011" max="11011" width="17.42578125" style="14" bestFit="1" customWidth="1"/>
    <col min="11012" max="11013" width="8.85546875" style="14"/>
    <col min="11014" max="11014" width="2.42578125" style="14" customWidth="1"/>
    <col min="11015" max="11015" width="48.5703125" style="14" customWidth="1"/>
    <col min="11016" max="11017" width="8.85546875" style="14"/>
    <col min="11018" max="11018" width="19.140625" style="14" bestFit="1" customWidth="1"/>
    <col min="11019" max="11019" width="14.5703125" style="14" bestFit="1" customWidth="1"/>
    <col min="11020" max="11265" width="8.85546875" style="14"/>
    <col min="11266" max="11266" width="10.42578125" style="14" customWidth="1"/>
    <col min="11267" max="11267" width="17.42578125" style="14" bestFit="1" customWidth="1"/>
    <col min="11268" max="11269" width="8.85546875" style="14"/>
    <col min="11270" max="11270" width="2.42578125" style="14" customWidth="1"/>
    <col min="11271" max="11271" width="48.5703125" style="14" customWidth="1"/>
    <col min="11272" max="11273" width="8.85546875" style="14"/>
    <col min="11274" max="11274" width="19.140625" style="14" bestFit="1" customWidth="1"/>
    <col min="11275" max="11275" width="14.5703125" style="14" bestFit="1" customWidth="1"/>
    <col min="11276" max="11521" width="8.85546875" style="14"/>
    <col min="11522" max="11522" width="10.42578125" style="14" customWidth="1"/>
    <col min="11523" max="11523" width="17.42578125" style="14" bestFit="1" customWidth="1"/>
    <col min="11524" max="11525" width="8.85546875" style="14"/>
    <col min="11526" max="11526" width="2.42578125" style="14" customWidth="1"/>
    <col min="11527" max="11527" width="48.5703125" style="14" customWidth="1"/>
    <col min="11528" max="11529" width="8.85546875" style="14"/>
    <col min="11530" max="11530" width="19.140625" style="14" bestFit="1" customWidth="1"/>
    <col min="11531" max="11531" width="14.5703125" style="14" bestFit="1" customWidth="1"/>
    <col min="11532" max="11777" width="8.85546875" style="14"/>
    <col min="11778" max="11778" width="10.42578125" style="14" customWidth="1"/>
    <col min="11779" max="11779" width="17.42578125" style="14" bestFit="1" customWidth="1"/>
    <col min="11780" max="11781" width="8.85546875" style="14"/>
    <col min="11782" max="11782" width="2.42578125" style="14" customWidth="1"/>
    <col min="11783" max="11783" width="48.5703125" style="14" customWidth="1"/>
    <col min="11784" max="11785" width="8.85546875" style="14"/>
    <col min="11786" max="11786" width="19.140625" style="14" bestFit="1" customWidth="1"/>
    <col min="11787" max="11787" width="14.5703125" style="14" bestFit="1" customWidth="1"/>
    <col min="11788" max="12033" width="8.85546875" style="14"/>
    <col min="12034" max="12034" width="10.42578125" style="14" customWidth="1"/>
    <col min="12035" max="12035" width="17.42578125" style="14" bestFit="1" customWidth="1"/>
    <col min="12036" max="12037" width="8.85546875" style="14"/>
    <col min="12038" max="12038" width="2.42578125" style="14" customWidth="1"/>
    <col min="12039" max="12039" width="48.5703125" style="14" customWidth="1"/>
    <col min="12040" max="12041" width="8.85546875" style="14"/>
    <col min="12042" max="12042" width="19.140625" style="14" bestFit="1" customWidth="1"/>
    <col min="12043" max="12043" width="14.5703125" style="14" bestFit="1" customWidth="1"/>
    <col min="12044" max="12289" width="8.85546875" style="14"/>
    <col min="12290" max="12290" width="10.42578125" style="14" customWidth="1"/>
    <col min="12291" max="12291" width="17.42578125" style="14" bestFit="1" customWidth="1"/>
    <col min="12292" max="12293" width="8.85546875" style="14"/>
    <col min="12294" max="12294" width="2.42578125" style="14" customWidth="1"/>
    <col min="12295" max="12295" width="48.5703125" style="14" customWidth="1"/>
    <col min="12296" max="12297" width="8.85546875" style="14"/>
    <col min="12298" max="12298" width="19.140625" style="14" bestFit="1" customWidth="1"/>
    <col min="12299" max="12299" width="14.5703125" style="14" bestFit="1" customWidth="1"/>
    <col min="12300" max="12545" width="8.85546875" style="14"/>
    <col min="12546" max="12546" width="10.42578125" style="14" customWidth="1"/>
    <col min="12547" max="12547" width="17.42578125" style="14" bestFit="1" customWidth="1"/>
    <col min="12548" max="12549" width="8.85546875" style="14"/>
    <col min="12550" max="12550" width="2.42578125" style="14" customWidth="1"/>
    <col min="12551" max="12551" width="48.5703125" style="14" customWidth="1"/>
    <col min="12552" max="12553" width="8.85546875" style="14"/>
    <col min="12554" max="12554" width="19.140625" style="14" bestFit="1" customWidth="1"/>
    <col min="12555" max="12555" width="14.5703125" style="14" bestFit="1" customWidth="1"/>
    <col min="12556" max="12801" width="8.85546875" style="14"/>
    <col min="12802" max="12802" width="10.42578125" style="14" customWidth="1"/>
    <col min="12803" max="12803" width="17.42578125" style="14" bestFit="1" customWidth="1"/>
    <col min="12804" max="12805" width="8.85546875" style="14"/>
    <col min="12806" max="12806" width="2.42578125" style="14" customWidth="1"/>
    <col min="12807" max="12807" width="48.5703125" style="14" customWidth="1"/>
    <col min="12808" max="12809" width="8.85546875" style="14"/>
    <col min="12810" max="12810" width="19.140625" style="14" bestFit="1" customWidth="1"/>
    <col min="12811" max="12811" width="14.5703125" style="14" bestFit="1" customWidth="1"/>
    <col min="12812" max="13057" width="8.85546875" style="14"/>
    <col min="13058" max="13058" width="10.42578125" style="14" customWidth="1"/>
    <col min="13059" max="13059" width="17.42578125" style="14" bestFit="1" customWidth="1"/>
    <col min="13060" max="13061" width="8.85546875" style="14"/>
    <col min="13062" max="13062" width="2.42578125" style="14" customWidth="1"/>
    <col min="13063" max="13063" width="48.5703125" style="14" customWidth="1"/>
    <col min="13064" max="13065" width="8.85546875" style="14"/>
    <col min="13066" max="13066" width="19.140625" style="14" bestFit="1" customWidth="1"/>
    <col min="13067" max="13067" width="14.5703125" style="14" bestFit="1" customWidth="1"/>
    <col min="13068" max="13313" width="8.85546875" style="14"/>
    <col min="13314" max="13314" width="10.42578125" style="14" customWidth="1"/>
    <col min="13315" max="13315" width="17.42578125" style="14" bestFit="1" customWidth="1"/>
    <col min="13316" max="13317" width="8.85546875" style="14"/>
    <col min="13318" max="13318" width="2.42578125" style="14" customWidth="1"/>
    <col min="13319" max="13319" width="48.5703125" style="14" customWidth="1"/>
    <col min="13320" max="13321" width="8.85546875" style="14"/>
    <col min="13322" max="13322" width="19.140625" style="14" bestFit="1" customWidth="1"/>
    <col min="13323" max="13323" width="14.5703125" style="14" bestFit="1" customWidth="1"/>
    <col min="13324" max="13569" width="8.85546875" style="14"/>
    <col min="13570" max="13570" width="10.42578125" style="14" customWidth="1"/>
    <col min="13571" max="13571" width="17.42578125" style="14" bestFit="1" customWidth="1"/>
    <col min="13572" max="13573" width="8.85546875" style="14"/>
    <col min="13574" max="13574" width="2.42578125" style="14" customWidth="1"/>
    <col min="13575" max="13575" width="48.5703125" style="14" customWidth="1"/>
    <col min="13576" max="13577" width="8.85546875" style="14"/>
    <col min="13578" max="13578" width="19.140625" style="14" bestFit="1" customWidth="1"/>
    <col min="13579" max="13579" width="14.5703125" style="14" bestFit="1" customWidth="1"/>
    <col min="13580" max="13825" width="8.85546875" style="14"/>
    <col min="13826" max="13826" width="10.42578125" style="14" customWidth="1"/>
    <col min="13827" max="13827" width="17.42578125" style="14" bestFit="1" customWidth="1"/>
    <col min="13828" max="13829" width="8.85546875" style="14"/>
    <col min="13830" max="13830" width="2.42578125" style="14" customWidth="1"/>
    <col min="13831" max="13831" width="48.5703125" style="14" customWidth="1"/>
    <col min="13832" max="13833" width="8.85546875" style="14"/>
    <col min="13834" max="13834" width="19.140625" style="14" bestFit="1" customWidth="1"/>
    <col min="13835" max="13835" width="14.5703125" style="14" bestFit="1" customWidth="1"/>
    <col min="13836" max="14081" width="8.85546875" style="14"/>
    <col min="14082" max="14082" width="10.42578125" style="14" customWidth="1"/>
    <col min="14083" max="14083" width="17.42578125" style="14" bestFit="1" customWidth="1"/>
    <col min="14084" max="14085" width="8.85546875" style="14"/>
    <col min="14086" max="14086" width="2.42578125" style="14" customWidth="1"/>
    <col min="14087" max="14087" width="48.5703125" style="14" customWidth="1"/>
    <col min="14088" max="14089" width="8.85546875" style="14"/>
    <col min="14090" max="14090" width="19.140625" style="14" bestFit="1" customWidth="1"/>
    <col min="14091" max="14091" width="14.5703125" style="14" bestFit="1" customWidth="1"/>
    <col min="14092" max="14337" width="8.85546875" style="14"/>
    <col min="14338" max="14338" width="10.42578125" style="14" customWidth="1"/>
    <col min="14339" max="14339" width="17.42578125" style="14" bestFit="1" customWidth="1"/>
    <col min="14340" max="14341" width="8.85546875" style="14"/>
    <col min="14342" max="14342" width="2.42578125" style="14" customWidth="1"/>
    <col min="14343" max="14343" width="48.5703125" style="14" customWidth="1"/>
    <col min="14344" max="14345" width="8.85546875" style="14"/>
    <col min="14346" max="14346" width="19.140625" style="14" bestFit="1" customWidth="1"/>
    <col min="14347" max="14347" width="14.5703125" style="14" bestFit="1" customWidth="1"/>
    <col min="14348" max="14593" width="8.85546875" style="14"/>
    <col min="14594" max="14594" width="10.42578125" style="14" customWidth="1"/>
    <col min="14595" max="14595" width="17.42578125" style="14" bestFit="1" customWidth="1"/>
    <col min="14596" max="14597" width="8.85546875" style="14"/>
    <col min="14598" max="14598" width="2.42578125" style="14" customWidth="1"/>
    <col min="14599" max="14599" width="48.5703125" style="14" customWidth="1"/>
    <col min="14600" max="14601" width="8.85546875" style="14"/>
    <col min="14602" max="14602" width="19.140625" style="14" bestFit="1" customWidth="1"/>
    <col min="14603" max="14603" width="14.5703125" style="14" bestFit="1" customWidth="1"/>
    <col min="14604" max="14849" width="8.85546875" style="14"/>
    <col min="14850" max="14850" width="10.42578125" style="14" customWidth="1"/>
    <col min="14851" max="14851" width="17.42578125" style="14" bestFit="1" customWidth="1"/>
    <col min="14852" max="14853" width="8.85546875" style="14"/>
    <col min="14854" max="14854" width="2.42578125" style="14" customWidth="1"/>
    <col min="14855" max="14855" width="48.5703125" style="14" customWidth="1"/>
    <col min="14856" max="14857" width="8.85546875" style="14"/>
    <col min="14858" max="14858" width="19.140625" style="14" bestFit="1" customWidth="1"/>
    <col min="14859" max="14859" width="14.5703125" style="14" bestFit="1" customWidth="1"/>
    <col min="14860" max="15105" width="8.85546875" style="14"/>
    <col min="15106" max="15106" width="10.42578125" style="14" customWidth="1"/>
    <col min="15107" max="15107" width="17.42578125" style="14" bestFit="1" customWidth="1"/>
    <col min="15108" max="15109" width="8.85546875" style="14"/>
    <col min="15110" max="15110" width="2.42578125" style="14" customWidth="1"/>
    <col min="15111" max="15111" width="48.5703125" style="14" customWidth="1"/>
    <col min="15112" max="15113" width="8.85546875" style="14"/>
    <col min="15114" max="15114" width="19.140625" style="14" bestFit="1" customWidth="1"/>
    <col min="15115" max="15115" width="14.5703125" style="14" bestFit="1" customWidth="1"/>
    <col min="15116" max="15361" width="8.85546875" style="14"/>
    <col min="15362" max="15362" width="10.42578125" style="14" customWidth="1"/>
    <col min="15363" max="15363" width="17.42578125" style="14" bestFit="1" customWidth="1"/>
    <col min="15364" max="15365" width="8.85546875" style="14"/>
    <col min="15366" max="15366" width="2.42578125" style="14" customWidth="1"/>
    <col min="15367" max="15367" width="48.5703125" style="14" customWidth="1"/>
    <col min="15368" max="15369" width="8.85546875" style="14"/>
    <col min="15370" max="15370" width="19.140625" style="14" bestFit="1" customWidth="1"/>
    <col min="15371" max="15371" width="14.5703125" style="14" bestFit="1" customWidth="1"/>
    <col min="15372" max="15617" width="8.85546875" style="14"/>
    <col min="15618" max="15618" width="10.42578125" style="14" customWidth="1"/>
    <col min="15619" max="15619" width="17.42578125" style="14" bestFit="1" customWidth="1"/>
    <col min="15620" max="15621" width="8.85546875" style="14"/>
    <col min="15622" max="15622" width="2.42578125" style="14" customWidth="1"/>
    <col min="15623" max="15623" width="48.5703125" style="14" customWidth="1"/>
    <col min="15624" max="15625" width="8.85546875" style="14"/>
    <col min="15626" max="15626" width="19.140625" style="14" bestFit="1" customWidth="1"/>
    <col min="15627" max="15627" width="14.5703125" style="14" bestFit="1" customWidth="1"/>
    <col min="15628" max="15873" width="8.85546875" style="14"/>
    <col min="15874" max="15874" width="10.42578125" style="14" customWidth="1"/>
    <col min="15875" max="15875" width="17.42578125" style="14" bestFit="1" customWidth="1"/>
    <col min="15876" max="15877" width="8.85546875" style="14"/>
    <col min="15878" max="15878" width="2.42578125" style="14" customWidth="1"/>
    <col min="15879" max="15879" width="48.5703125" style="14" customWidth="1"/>
    <col min="15880" max="15881" width="8.85546875" style="14"/>
    <col min="15882" max="15882" width="19.140625" style="14" bestFit="1" customWidth="1"/>
    <col min="15883" max="15883" width="14.5703125" style="14" bestFit="1" customWidth="1"/>
    <col min="15884" max="16129" width="8.85546875" style="14"/>
    <col min="16130" max="16130" width="10.42578125" style="14" customWidth="1"/>
    <col min="16131" max="16131" width="17.42578125" style="14" bestFit="1" customWidth="1"/>
    <col min="16132" max="16133" width="8.85546875" style="14"/>
    <col min="16134" max="16134" width="2.42578125" style="14" customWidth="1"/>
    <col min="16135" max="16135" width="48.5703125" style="14" customWidth="1"/>
    <col min="16136" max="16137" width="8.85546875" style="14"/>
    <col min="16138" max="16138" width="19.140625" style="14" bestFit="1" customWidth="1"/>
    <col min="16139" max="16139" width="14.5703125" style="14" bestFit="1" customWidth="1"/>
    <col min="16140" max="16384" width="8.85546875" style="14"/>
  </cols>
  <sheetData>
    <row r="1" spans="1:48" x14ac:dyDescent="0.2">
      <c r="A1" s="20"/>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5"/>
      <c r="AQ1" s="15"/>
      <c r="AR1" s="15"/>
      <c r="AS1" s="15"/>
      <c r="AT1" s="15"/>
      <c r="AU1" s="15"/>
      <c r="AV1" s="15"/>
    </row>
    <row r="2" spans="1:48" x14ac:dyDescent="0.2">
      <c r="A2" s="20"/>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5"/>
      <c r="AQ2" s="15"/>
      <c r="AR2" s="15"/>
      <c r="AS2" s="15"/>
      <c r="AT2" s="15"/>
      <c r="AU2" s="15"/>
      <c r="AV2" s="15"/>
    </row>
    <row r="3" spans="1:48" ht="13.7" customHeight="1" x14ac:dyDescent="0.2">
      <c r="A3" s="17"/>
      <c r="B3" s="18"/>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5"/>
      <c r="AQ3" s="15"/>
      <c r="AR3" s="15"/>
      <c r="AS3" s="15"/>
      <c r="AT3" s="15"/>
      <c r="AU3" s="15"/>
      <c r="AV3" s="15"/>
    </row>
    <row r="4" spans="1:48" ht="13.7" customHeight="1" thickBot="1" x14ac:dyDescent="0.25">
      <c r="A4" s="17"/>
      <c r="B4" s="18"/>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5"/>
      <c r="AQ4" s="15"/>
      <c r="AR4" s="15"/>
      <c r="AS4" s="15"/>
      <c r="AT4" s="15"/>
      <c r="AU4" s="15"/>
      <c r="AV4" s="15"/>
    </row>
    <row r="5" spans="1:48" ht="14.45" customHeight="1" thickTop="1" thickBot="1" x14ac:dyDescent="0.25">
      <c r="A5" s="18"/>
      <c r="B5" s="18"/>
      <c r="C5" s="31"/>
      <c r="D5" s="32" t="s">
        <v>12</v>
      </c>
      <c r="E5" s="32" t="s">
        <v>28</v>
      </c>
      <c r="F5" s="21"/>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5"/>
      <c r="AQ5" s="15"/>
      <c r="AR5" s="15"/>
      <c r="AS5" s="15"/>
      <c r="AT5" s="15"/>
      <c r="AU5" s="15"/>
      <c r="AV5" s="15"/>
    </row>
    <row r="6" spans="1:48" ht="17.45" customHeight="1" thickTop="1" thickBot="1" x14ac:dyDescent="0.25">
      <c r="A6" s="18"/>
      <c r="B6" s="18"/>
      <c r="C6" s="33" t="s">
        <v>14</v>
      </c>
      <c r="D6" s="34">
        <v>300</v>
      </c>
      <c r="E6" s="34">
        <v>300</v>
      </c>
      <c r="F6" s="22"/>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5"/>
      <c r="AQ6" s="15"/>
      <c r="AR6" s="15"/>
      <c r="AS6" s="15"/>
      <c r="AT6" s="15"/>
      <c r="AU6" s="15"/>
      <c r="AV6" s="15"/>
    </row>
    <row r="7" spans="1:48" ht="12" hidden="1" customHeight="1" thickTop="1" thickBot="1" x14ac:dyDescent="0.25">
      <c r="A7" s="18"/>
      <c r="B7" s="18"/>
      <c r="C7" s="35"/>
      <c r="D7" s="46"/>
      <c r="E7" s="47"/>
      <c r="F7" s="22"/>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5"/>
      <c r="AQ7" s="15"/>
      <c r="AR7" s="15"/>
      <c r="AS7" s="15"/>
      <c r="AT7" s="15"/>
      <c r="AU7" s="15"/>
      <c r="AV7" s="15"/>
    </row>
    <row r="8" spans="1:48" ht="17.45" hidden="1" customHeight="1" thickTop="1" thickBot="1" x14ac:dyDescent="0.25">
      <c r="A8" s="18"/>
      <c r="B8" s="18"/>
      <c r="C8" s="32"/>
      <c r="D8" s="48"/>
      <c r="E8" s="49"/>
      <c r="F8" s="23"/>
      <c r="G8" s="17"/>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5"/>
      <c r="AQ8" s="15"/>
      <c r="AR8" s="15"/>
      <c r="AS8" s="15"/>
      <c r="AT8" s="15"/>
      <c r="AU8" s="15"/>
      <c r="AV8" s="15"/>
    </row>
    <row r="9" spans="1:48" ht="17.45" hidden="1" customHeight="1" thickTop="1" thickBot="1" x14ac:dyDescent="0.25">
      <c r="A9" s="18"/>
      <c r="B9" s="18"/>
      <c r="C9" s="32"/>
      <c r="D9" s="50"/>
      <c r="E9" s="49"/>
      <c r="F9" s="23"/>
      <c r="G9" s="18"/>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5"/>
      <c r="AQ9" s="15"/>
      <c r="AR9" s="15"/>
      <c r="AS9" s="15"/>
      <c r="AT9" s="15"/>
      <c r="AU9" s="15"/>
      <c r="AV9" s="15"/>
    </row>
    <row r="10" spans="1:48" ht="14.45" hidden="1" customHeight="1" thickTop="1" thickBot="1" x14ac:dyDescent="0.25">
      <c r="A10" s="18"/>
      <c r="B10" s="18"/>
      <c r="C10" s="32" t="s">
        <v>11</v>
      </c>
      <c r="D10" s="34">
        <v>50</v>
      </c>
      <c r="E10" s="34">
        <v>50</v>
      </c>
      <c r="F10" s="24"/>
      <c r="G10" s="18"/>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5"/>
      <c r="AQ10" s="15"/>
      <c r="AR10" s="15"/>
      <c r="AS10" s="15"/>
      <c r="AT10" s="15"/>
      <c r="AU10" s="15"/>
      <c r="AV10" s="15"/>
    </row>
    <row r="11" spans="1:48" ht="17.45" hidden="1" customHeight="1" thickTop="1" thickBot="1" x14ac:dyDescent="0.25">
      <c r="A11" s="18"/>
      <c r="B11" s="18"/>
      <c r="C11" s="36"/>
      <c r="D11" s="47"/>
      <c r="E11" s="51"/>
      <c r="F11" s="22"/>
      <c r="G11" s="18"/>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5"/>
      <c r="AQ11" s="15"/>
      <c r="AR11" s="15"/>
      <c r="AS11" s="15"/>
      <c r="AT11" s="15"/>
      <c r="AU11" s="15"/>
      <c r="AV11" s="15"/>
    </row>
    <row r="12" spans="1:48" ht="14.1" customHeight="1" thickTop="1" thickBot="1" x14ac:dyDescent="0.25">
      <c r="A12" s="18"/>
      <c r="B12" s="18"/>
      <c r="C12" s="37" t="s">
        <v>7</v>
      </c>
      <c r="D12" s="34">
        <v>3</v>
      </c>
      <c r="E12" s="34">
        <v>3</v>
      </c>
      <c r="F12" s="22"/>
      <c r="G12" s="18"/>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5"/>
      <c r="AQ12" s="15"/>
      <c r="AR12" s="15"/>
      <c r="AS12" s="15"/>
      <c r="AT12" s="15"/>
      <c r="AU12" s="15"/>
      <c r="AV12" s="15"/>
    </row>
    <row r="13" spans="1:48" ht="2.4500000000000002" hidden="1" customHeight="1" thickTop="1" thickBot="1" x14ac:dyDescent="0.25">
      <c r="A13" s="18"/>
      <c r="B13" s="18"/>
      <c r="C13" s="32"/>
      <c r="D13" s="48"/>
      <c r="E13" s="48"/>
      <c r="F13" s="23"/>
      <c r="G13" s="17"/>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5"/>
      <c r="AQ13" s="15"/>
      <c r="AR13" s="15"/>
      <c r="AS13" s="15"/>
      <c r="AT13" s="15"/>
      <c r="AU13" s="15"/>
      <c r="AV13" s="15"/>
    </row>
    <row r="14" spans="1:48" ht="14.45" customHeight="1" thickTop="1" thickBot="1" x14ac:dyDescent="0.25">
      <c r="A14" s="18"/>
      <c r="B14" s="18"/>
      <c r="C14" s="37" t="s">
        <v>8</v>
      </c>
      <c r="D14" s="34">
        <v>25</v>
      </c>
      <c r="E14" s="34">
        <v>25</v>
      </c>
      <c r="F14" s="22"/>
      <c r="G14" s="18"/>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5"/>
      <c r="AQ14" s="15"/>
      <c r="AR14" s="15"/>
      <c r="AS14" s="15"/>
      <c r="AT14" s="15"/>
      <c r="AU14" s="15"/>
      <c r="AV14" s="15"/>
    </row>
    <row r="15" spans="1:48" ht="13.7" hidden="1" customHeight="1" thickTop="1" thickBot="1" x14ac:dyDescent="0.25">
      <c r="A15" s="18"/>
      <c r="B15" s="18"/>
      <c r="C15" s="35"/>
      <c r="D15" s="31"/>
      <c r="E15" s="32"/>
      <c r="F15" s="22"/>
      <c r="G15" s="18"/>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5"/>
      <c r="AQ15" s="15"/>
      <c r="AR15" s="15"/>
      <c r="AS15" s="15"/>
      <c r="AT15" s="15"/>
      <c r="AU15" s="15"/>
      <c r="AV15" s="15"/>
    </row>
    <row r="16" spans="1:48" ht="0.6" hidden="1" customHeight="1" thickTop="1" thickBot="1" x14ac:dyDescent="0.25">
      <c r="A16" s="18"/>
      <c r="B16" s="18"/>
      <c r="C16" s="35"/>
      <c r="D16" s="31"/>
      <c r="E16" s="32"/>
      <c r="F16" s="22"/>
      <c r="G16" s="18"/>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5"/>
      <c r="AQ16" s="15"/>
      <c r="AR16" s="15"/>
      <c r="AS16" s="15"/>
      <c r="AT16" s="15"/>
      <c r="AU16" s="15"/>
      <c r="AV16" s="15"/>
    </row>
    <row r="17" spans="1:48" ht="2.4500000000000002" hidden="1" customHeight="1" thickTop="1" thickBot="1" x14ac:dyDescent="0.25">
      <c r="A17" s="18"/>
      <c r="B17" s="18"/>
      <c r="C17" s="32" t="s">
        <v>13</v>
      </c>
      <c r="D17" s="38">
        <f>((-14.06*LN(D6)+169.78)*((D12^2)*D10/1000))+D14</f>
        <v>65.313168282850214</v>
      </c>
      <c r="E17" s="38">
        <f>(((-13.41*LN(E6)+162.57)*((E12^2)*E10/1000))+E14)</f>
        <v>63.737024656687154</v>
      </c>
      <c r="F17" s="17"/>
      <c r="G17" s="17"/>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5"/>
      <c r="AQ17" s="15"/>
      <c r="AR17" s="15"/>
      <c r="AS17" s="15"/>
      <c r="AT17" s="15"/>
      <c r="AU17" s="15"/>
      <c r="AV17" s="15"/>
    </row>
    <row r="18" spans="1:48" ht="0.6" customHeight="1" thickTop="1" thickBot="1" x14ac:dyDescent="0.25">
      <c r="A18" s="18"/>
      <c r="B18" s="18"/>
      <c r="C18" s="32"/>
      <c r="D18" s="38"/>
      <c r="E18" s="38"/>
      <c r="F18" s="17"/>
      <c r="G18" s="17"/>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5"/>
      <c r="AQ18" s="15"/>
      <c r="AR18" s="15"/>
      <c r="AS18" s="15"/>
      <c r="AT18" s="15"/>
      <c r="AU18" s="15"/>
      <c r="AV18" s="15"/>
    </row>
    <row r="19" spans="1:48" ht="14.45" customHeight="1" thickTop="1" thickBot="1" x14ac:dyDescent="0.25">
      <c r="A19" s="18"/>
      <c r="B19" s="18"/>
      <c r="C19" s="40" t="s">
        <v>15</v>
      </c>
      <c r="D19" s="38">
        <f xml:space="preserve"> 37.423*EXP(0.0034*D17)</f>
        <v>46.728313269657079</v>
      </c>
      <c r="E19" s="38">
        <f xml:space="preserve"> 37.423*EXP(0.0034*E17)</f>
        <v>46.478571224577379</v>
      </c>
      <c r="F19" s="17"/>
      <c r="G19" s="17"/>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5"/>
      <c r="AQ19" s="15"/>
      <c r="AR19" s="15"/>
      <c r="AS19" s="15"/>
      <c r="AT19" s="15"/>
      <c r="AU19" s="15"/>
      <c r="AV19" s="15"/>
    </row>
    <row r="20" spans="1:48" ht="15.6" customHeight="1" thickTop="1" thickBot="1" x14ac:dyDescent="0.25">
      <c r="A20" s="18"/>
      <c r="B20" s="18"/>
      <c r="C20" s="40" t="s">
        <v>9</v>
      </c>
      <c r="D20" s="38">
        <f>((-14.06*LN(D6)+169.78)*(((D12)^2)*D19/1000))+D14</f>
        <v>62.67532712826857</v>
      </c>
      <c r="E20" s="38">
        <f>(((-13.41*LN(E6)+162.57)*(((E12)^2)*E19/1000))+E14)</f>
        <v>61.00883119068088</v>
      </c>
      <c r="F20" s="25"/>
      <c r="G20" s="18"/>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5"/>
      <c r="AQ20" s="15"/>
      <c r="AR20" s="15"/>
      <c r="AS20" s="15"/>
      <c r="AT20" s="15"/>
      <c r="AU20" s="15"/>
      <c r="AV20" s="15"/>
    </row>
    <row r="21" spans="1:48" ht="14.45" customHeight="1" thickTop="1" thickBot="1" x14ac:dyDescent="0.25">
      <c r="A21" s="18"/>
      <c r="B21" s="18"/>
      <c r="C21" s="40" t="s">
        <v>10</v>
      </c>
      <c r="D21" s="38">
        <f>(((D20-((5*2.71^(-(0.0003)*(D6)))*D19/1000*D12^2))))</f>
        <v>60.753008465149918</v>
      </c>
      <c r="E21" s="38">
        <f>E20-((5*2.71^(-(0.0003)*(E6)))*E19/1000*E12^2)</f>
        <v>59.096786465580308</v>
      </c>
      <c r="F21" s="25"/>
      <c r="G21" s="18"/>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5"/>
      <c r="AQ21" s="15"/>
      <c r="AR21" s="15"/>
      <c r="AS21" s="15"/>
      <c r="AT21" s="15"/>
      <c r="AU21" s="15"/>
      <c r="AV21" s="15"/>
    </row>
    <row r="22" spans="1:48" ht="13.5" thickTop="1" x14ac:dyDescent="0.2">
      <c r="A22" s="16"/>
      <c r="B22" s="18"/>
      <c r="C22" s="26"/>
      <c r="D22" s="26"/>
      <c r="E22" s="18"/>
      <c r="F22" s="18"/>
      <c r="G22" s="18"/>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5"/>
      <c r="AQ22" s="15"/>
      <c r="AR22" s="15"/>
      <c r="AS22" s="15"/>
      <c r="AT22" s="15"/>
      <c r="AU22" s="15"/>
      <c r="AV22" s="15"/>
    </row>
    <row r="23" spans="1:48" ht="13.5" thickBot="1" x14ac:dyDescent="0.25">
      <c r="A23" s="18"/>
      <c r="B23" s="18"/>
      <c r="C23" s="39"/>
      <c r="D23" s="26"/>
      <c r="E23" s="18"/>
      <c r="F23" s="16"/>
      <c r="G23" s="18"/>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5"/>
      <c r="AQ23" s="15"/>
      <c r="AR23" s="15"/>
      <c r="AS23" s="15"/>
      <c r="AT23" s="15"/>
      <c r="AU23" s="15"/>
      <c r="AV23" s="15"/>
    </row>
    <row r="24" spans="1:48" ht="13.5" thickTop="1" x14ac:dyDescent="0.2">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5"/>
      <c r="AQ24" s="15"/>
      <c r="AR24" s="15"/>
      <c r="AS24" s="15"/>
      <c r="AT24" s="15"/>
      <c r="AU24" s="15"/>
      <c r="AV24" s="15"/>
    </row>
    <row r="25" spans="1:48" x14ac:dyDescent="0.2">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5"/>
      <c r="AQ25" s="15"/>
      <c r="AR25" s="15"/>
      <c r="AS25" s="15"/>
      <c r="AT25" s="15"/>
      <c r="AU25" s="15"/>
      <c r="AV25" s="15"/>
    </row>
    <row r="26" spans="1:48" x14ac:dyDescent="0.2">
      <c r="A26" s="27"/>
      <c r="B26" s="2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5"/>
      <c r="AQ26" s="15"/>
      <c r="AR26" s="15"/>
      <c r="AS26" s="15"/>
      <c r="AT26" s="15"/>
      <c r="AU26" s="15"/>
      <c r="AV26" s="15"/>
    </row>
    <row r="27" spans="1:48" x14ac:dyDescent="0.2">
      <c r="A27" s="27"/>
      <c r="B27" s="18"/>
      <c r="C27" s="29" t="s">
        <v>6</v>
      </c>
      <c r="D27" s="29"/>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5"/>
      <c r="AQ27" s="15"/>
      <c r="AR27" s="15"/>
      <c r="AS27" s="15"/>
      <c r="AT27" s="15"/>
      <c r="AU27" s="15"/>
      <c r="AV27" s="15"/>
    </row>
    <row r="28" spans="1:48" x14ac:dyDescent="0.2">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5"/>
      <c r="AQ28" s="15"/>
      <c r="AR28" s="15"/>
      <c r="AS28" s="15"/>
      <c r="AT28" s="15"/>
      <c r="AU28" s="15"/>
      <c r="AV28" s="15"/>
    </row>
    <row r="29" spans="1:48" x14ac:dyDescent="0.2">
      <c r="A29" s="16"/>
      <c r="B29" s="16"/>
      <c r="C29" s="16"/>
      <c r="D29" s="16"/>
      <c r="E29" s="16"/>
      <c r="F29" s="16"/>
      <c r="G29" s="18"/>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5"/>
      <c r="AQ29" s="15"/>
      <c r="AR29" s="15"/>
      <c r="AS29" s="15"/>
      <c r="AT29" s="15"/>
      <c r="AU29" s="15"/>
      <c r="AV29" s="15"/>
    </row>
    <row r="30" spans="1:48" x14ac:dyDescent="0.2">
      <c r="A30" s="16"/>
      <c r="B30" s="16"/>
      <c r="C30" s="16"/>
      <c r="D30" s="16"/>
      <c r="E30" s="16"/>
      <c r="F30" s="16"/>
      <c r="G30" s="19"/>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5"/>
      <c r="AQ30" s="15"/>
      <c r="AR30" s="15"/>
      <c r="AS30" s="15"/>
      <c r="AT30" s="15"/>
      <c r="AU30" s="15"/>
      <c r="AV30" s="15"/>
    </row>
    <row r="31" spans="1:48" x14ac:dyDescent="0.2">
      <c r="A31" s="16"/>
      <c r="B31" s="16"/>
      <c r="C31" s="16"/>
      <c r="D31" s="16"/>
      <c r="E31" s="16"/>
      <c r="F31" s="16"/>
      <c r="G31" s="19"/>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5"/>
      <c r="AQ31" s="15"/>
      <c r="AR31" s="15"/>
      <c r="AS31" s="15"/>
      <c r="AT31" s="15"/>
      <c r="AU31" s="15"/>
      <c r="AV31" s="15"/>
    </row>
    <row r="32" spans="1:48" x14ac:dyDescent="0.2">
      <c r="A32" s="16"/>
      <c r="B32" s="16"/>
      <c r="C32" s="16"/>
      <c r="D32" s="16"/>
      <c r="E32" s="16"/>
      <c r="F32" s="16"/>
      <c r="G32" s="18"/>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5"/>
      <c r="AQ32" s="15"/>
      <c r="AR32" s="15"/>
      <c r="AS32" s="15"/>
      <c r="AT32" s="15"/>
      <c r="AU32" s="15"/>
      <c r="AV32" s="15"/>
    </row>
    <row r="33" spans="1:48" x14ac:dyDescent="0.2">
      <c r="A33" s="16"/>
      <c r="B33" s="16"/>
      <c r="C33" s="16"/>
      <c r="D33" s="16"/>
      <c r="E33" s="16"/>
      <c r="F33" s="16"/>
      <c r="G33" s="18"/>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5"/>
      <c r="AQ33" s="15"/>
      <c r="AR33" s="15"/>
      <c r="AS33" s="15"/>
      <c r="AT33" s="15"/>
      <c r="AU33" s="15"/>
      <c r="AV33" s="15"/>
    </row>
    <row r="34" spans="1:48" x14ac:dyDescent="0.2">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5"/>
      <c r="AQ34" s="15"/>
      <c r="AR34" s="15"/>
      <c r="AS34" s="15"/>
      <c r="AT34" s="15"/>
      <c r="AU34" s="15"/>
      <c r="AV34" s="15"/>
    </row>
    <row r="35" spans="1:48" x14ac:dyDescent="0.2">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5"/>
      <c r="AQ35" s="15"/>
      <c r="AR35" s="15"/>
      <c r="AS35" s="15"/>
      <c r="AT35" s="15"/>
      <c r="AU35" s="15"/>
      <c r="AV35" s="15"/>
    </row>
    <row r="36" spans="1:48" x14ac:dyDescent="0.2">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5"/>
      <c r="AQ36" s="15"/>
      <c r="AR36" s="15"/>
      <c r="AS36" s="15"/>
      <c r="AT36" s="15"/>
      <c r="AU36" s="15"/>
      <c r="AV36" s="15"/>
    </row>
    <row r="37" spans="1:48"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5"/>
      <c r="AQ37" s="15"/>
      <c r="AR37" s="15"/>
      <c r="AS37" s="15"/>
      <c r="AT37" s="15"/>
      <c r="AU37" s="15"/>
      <c r="AV37" s="15"/>
    </row>
    <row r="38" spans="1:48" x14ac:dyDescent="0.2">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5"/>
      <c r="AQ38" s="15"/>
      <c r="AR38" s="15"/>
      <c r="AS38" s="15"/>
      <c r="AT38" s="15"/>
      <c r="AU38" s="15"/>
      <c r="AV38" s="15"/>
    </row>
    <row r="39" spans="1:48" x14ac:dyDescent="0.2">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5"/>
      <c r="AQ39" s="15"/>
      <c r="AR39" s="15"/>
      <c r="AS39" s="15"/>
      <c r="AT39" s="15"/>
      <c r="AU39" s="15"/>
      <c r="AV39" s="15"/>
    </row>
    <row r="40" spans="1:48" x14ac:dyDescent="0.2">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5"/>
      <c r="AQ40" s="15"/>
      <c r="AR40" s="15"/>
      <c r="AS40" s="15"/>
      <c r="AT40" s="15"/>
      <c r="AU40" s="15"/>
      <c r="AV40" s="15"/>
    </row>
    <row r="41" spans="1:48"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5"/>
      <c r="AQ41" s="15"/>
      <c r="AR41" s="15"/>
      <c r="AS41" s="15"/>
      <c r="AT41" s="15"/>
      <c r="AU41" s="15"/>
      <c r="AV41" s="15"/>
    </row>
    <row r="42" spans="1:48" x14ac:dyDescent="0.2">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5"/>
      <c r="AQ42" s="15"/>
      <c r="AR42" s="15"/>
      <c r="AS42" s="15"/>
      <c r="AT42" s="15"/>
      <c r="AU42" s="15"/>
      <c r="AV42" s="15"/>
    </row>
    <row r="43" spans="1:48" x14ac:dyDescent="0.2">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5"/>
      <c r="AQ43" s="15"/>
      <c r="AR43" s="15"/>
      <c r="AS43" s="15"/>
      <c r="AT43" s="15"/>
      <c r="AU43" s="15"/>
      <c r="AV43" s="15"/>
    </row>
    <row r="44" spans="1:48" x14ac:dyDescent="0.2">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5"/>
      <c r="AQ44" s="15"/>
      <c r="AR44" s="15"/>
      <c r="AS44" s="15"/>
      <c r="AT44" s="15"/>
      <c r="AU44" s="15"/>
      <c r="AV44" s="15"/>
    </row>
    <row r="45" spans="1:48" x14ac:dyDescent="0.2">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5"/>
      <c r="AQ45" s="15"/>
      <c r="AR45" s="15"/>
      <c r="AS45" s="15"/>
      <c r="AT45" s="15"/>
      <c r="AU45" s="15"/>
      <c r="AV45" s="15"/>
    </row>
    <row r="46" spans="1:48" x14ac:dyDescent="0.2">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5"/>
      <c r="AQ46" s="15"/>
      <c r="AR46" s="15"/>
      <c r="AS46" s="15"/>
      <c r="AT46" s="15"/>
      <c r="AU46" s="15"/>
      <c r="AV46" s="15"/>
    </row>
    <row r="47" spans="1:48" x14ac:dyDescent="0.2">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5"/>
      <c r="AQ47" s="15"/>
      <c r="AR47" s="15"/>
      <c r="AS47" s="15"/>
      <c r="AT47" s="15"/>
      <c r="AU47" s="15"/>
      <c r="AV47" s="15"/>
    </row>
    <row r="48" spans="1:48" x14ac:dyDescent="0.2">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5"/>
      <c r="AQ48" s="15"/>
      <c r="AR48" s="15"/>
      <c r="AS48" s="15"/>
      <c r="AT48" s="15"/>
      <c r="AU48" s="15"/>
      <c r="AV48" s="15"/>
    </row>
    <row r="49" spans="1:48" x14ac:dyDescent="0.2">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5"/>
      <c r="AQ49" s="15"/>
      <c r="AR49" s="15"/>
      <c r="AS49" s="15"/>
      <c r="AT49" s="15"/>
      <c r="AU49" s="15"/>
      <c r="AV49" s="15"/>
    </row>
    <row r="50" spans="1:48" x14ac:dyDescent="0.2">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5"/>
      <c r="AQ50" s="15"/>
      <c r="AR50" s="15"/>
      <c r="AS50" s="15"/>
      <c r="AT50" s="15"/>
      <c r="AU50" s="15"/>
      <c r="AV50" s="15"/>
    </row>
    <row r="51" spans="1:48" x14ac:dyDescent="0.2">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5"/>
      <c r="AQ51" s="15"/>
      <c r="AR51" s="15"/>
      <c r="AS51" s="15"/>
      <c r="AT51" s="15"/>
      <c r="AU51" s="15"/>
      <c r="AV51" s="15"/>
    </row>
    <row r="52" spans="1:48" x14ac:dyDescent="0.2">
      <c r="A52" s="16"/>
      <c r="B52" s="16"/>
      <c r="C52" s="16"/>
      <c r="D52" s="16"/>
      <c r="E52" s="16"/>
      <c r="F52" s="30" t="s">
        <v>5</v>
      </c>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5"/>
      <c r="AQ52" s="15"/>
      <c r="AR52" s="15"/>
      <c r="AS52" s="15"/>
      <c r="AT52" s="15"/>
      <c r="AU52" s="15"/>
      <c r="AV52" s="15"/>
    </row>
    <row r="53" spans="1:48" x14ac:dyDescent="0.2">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5"/>
      <c r="AQ53" s="15"/>
      <c r="AR53" s="15"/>
      <c r="AS53" s="15"/>
      <c r="AT53" s="15"/>
      <c r="AU53" s="15"/>
      <c r="AV53" s="15"/>
    </row>
    <row r="54" spans="1:48" x14ac:dyDescent="0.2">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5"/>
      <c r="AQ54" s="15"/>
      <c r="AR54" s="15"/>
      <c r="AS54" s="15"/>
      <c r="AT54" s="15"/>
      <c r="AU54" s="15"/>
      <c r="AV54" s="15"/>
    </row>
    <row r="55" spans="1:48"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5"/>
      <c r="AQ55" s="15"/>
      <c r="AR55" s="15"/>
      <c r="AS55" s="15"/>
      <c r="AT55" s="15"/>
      <c r="AU55" s="15"/>
      <c r="AV55" s="15"/>
    </row>
    <row r="56" spans="1:48" x14ac:dyDescent="0.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5"/>
      <c r="AQ56" s="15"/>
      <c r="AR56" s="15"/>
      <c r="AS56" s="15"/>
      <c r="AT56" s="15"/>
      <c r="AU56" s="15"/>
      <c r="AV56" s="15"/>
    </row>
    <row r="57" spans="1:48"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5"/>
      <c r="AQ57" s="15"/>
      <c r="AR57" s="15"/>
      <c r="AS57" s="15"/>
      <c r="AT57" s="15"/>
      <c r="AU57" s="15"/>
      <c r="AV57" s="15"/>
    </row>
    <row r="58" spans="1:48" x14ac:dyDescent="0.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5"/>
      <c r="AQ58" s="15"/>
      <c r="AR58" s="15"/>
      <c r="AS58" s="15"/>
      <c r="AT58" s="15"/>
      <c r="AU58" s="15"/>
      <c r="AV58" s="15"/>
    </row>
    <row r="59" spans="1:48" x14ac:dyDescent="0.2">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5"/>
      <c r="AQ59" s="15"/>
      <c r="AR59" s="15"/>
      <c r="AS59" s="15"/>
      <c r="AT59" s="15"/>
      <c r="AU59" s="15"/>
      <c r="AV59" s="15"/>
    </row>
    <row r="60" spans="1:48"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5"/>
      <c r="AQ60" s="15"/>
      <c r="AR60" s="15"/>
      <c r="AS60" s="15"/>
      <c r="AT60" s="15"/>
      <c r="AU60" s="15"/>
      <c r="AV60" s="15"/>
    </row>
    <row r="61" spans="1:48" x14ac:dyDescent="0.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5"/>
      <c r="AQ61" s="15"/>
      <c r="AR61" s="15"/>
      <c r="AS61" s="15"/>
      <c r="AT61" s="15"/>
      <c r="AU61" s="15"/>
      <c r="AV61" s="15"/>
    </row>
    <row r="62" spans="1:48"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5"/>
      <c r="AQ62" s="15"/>
      <c r="AR62" s="15"/>
      <c r="AS62" s="15"/>
      <c r="AT62" s="15"/>
      <c r="AU62" s="15"/>
      <c r="AV62" s="15"/>
    </row>
    <row r="63" spans="1:48" x14ac:dyDescent="0.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5"/>
      <c r="AQ63" s="15"/>
      <c r="AR63" s="15"/>
      <c r="AS63" s="15"/>
      <c r="AT63" s="15"/>
      <c r="AU63" s="15"/>
      <c r="AV63" s="15"/>
    </row>
    <row r="64" spans="1:48" x14ac:dyDescent="0.2">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5"/>
      <c r="AQ64" s="15"/>
      <c r="AR64" s="15"/>
      <c r="AS64" s="15"/>
      <c r="AT64" s="15"/>
      <c r="AU64" s="15"/>
      <c r="AV64" s="15"/>
    </row>
    <row r="65" spans="1:48" x14ac:dyDescent="0.2">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5"/>
      <c r="AQ65" s="15"/>
      <c r="AR65" s="15"/>
      <c r="AS65" s="15"/>
      <c r="AT65" s="15"/>
      <c r="AU65" s="15"/>
      <c r="AV65" s="15"/>
    </row>
    <row r="66" spans="1:48" x14ac:dyDescent="0.2">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5"/>
      <c r="AQ66" s="15"/>
      <c r="AR66" s="15"/>
      <c r="AS66" s="15"/>
      <c r="AT66" s="15"/>
      <c r="AU66" s="15"/>
      <c r="AV66" s="15"/>
    </row>
    <row r="67" spans="1:48" x14ac:dyDescent="0.2">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5"/>
      <c r="AQ67" s="15"/>
      <c r="AR67" s="15"/>
      <c r="AS67" s="15"/>
      <c r="AT67" s="15"/>
      <c r="AU67" s="15"/>
      <c r="AV67" s="15"/>
    </row>
    <row r="68" spans="1:48" x14ac:dyDescent="0.2">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5"/>
      <c r="AQ68" s="15"/>
      <c r="AR68" s="15"/>
      <c r="AS68" s="15"/>
      <c r="AT68" s="15"/>
      <c r="AU68" s="15"/>
      <c r="AV68" s="15"/>
    </row>
    <row r="69" spans="1:48" x14ac:dyDescent="0.2">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5"/>
      <c r="AQ69" s="15"/>
      <c r="AR69" s="15"/>
      <c r="AS69" s="15"/>
      <c r="AT69" s="15"/>
      <c r="AU69" s="15"/>
      <c r="AV69" s="15"/>
    </row>
    <row r="70" spans="1:48" x14ac:dyDescent="0.2">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5"/>
      <c r="AQ70" s="15"/>
      <c r="AR70" s="15"/>
      <c r="AS70" s="15"/>
      <c r="AT70" s="15"/>
      <c r="AU70" s="15"/>
      <c r="AV70" s="15"/>
    </row>
    <row r="71" spans="1:48" x14ac:dyDescent="0.2">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5"/>
      <c r="AQ71" s="15"/>
      <c r="AR71" s="15"/>
      <c r="AS71" s="15"/>
      <c r="AT71" s="15"/>
      <c r="AU71" s="15"/>
      <c r="AV71" s="15"/>
    </row>
    <row r="72" spans="1:48" x14ac:dyDescent="0.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5"/>
      <c r="AQ72" s="15"/>
      <c r="AR72" s="15"/>
      <c r="AS72" s="15"/>
      <c r="AT72" s="15"/>
      <c r="AU72" s="15"/>
      <c r="AV72" s="15"/>
    </row>
    <row r="73" spans="1:48" x14ac:dyDescent="0.2">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5"/>
      <c r="AQ73" s="15"/>
      <c r="AR73" s="15"/>
      <c r="AS73" s="15"/>
      <c r="AT73" s="15"/>
      <c r="AU73" s="15"/>
      <c r="AV73" s="15"/>
    </row>
    <row r="74" spans="1:48" x14ac:dyDescent="0.2">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5"/>
      <c r="AQ74" s="15"/>
      <c r="AR74" s="15"/>
      <c r="AS74" s="15"/>
      <c r="AT74" s="15"/>
      <c r="AU74" s="15"/>
      <c r="AV74" s="15"/>
    </row>
    <row r="75" spans="1:48" x14ac:dyDescent="0.2">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5"/>
      <c r="AQ75" s="15"/>
      <c r="AR75" s="15"/>
      <c r="AS75" s="15"/>
      <c r="AT75" s="15"/>
      <c r="AU75" s="15"/>
      <c r="AV75" s="15"/>
    </row>
    <row r="76" spans="1:48" x14ac:dyDescent="0.2">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5"/>
      <c r="AQ76" s="15"/>
      <c r="AR76" s="15"/>
      <c r="AS76" s="15"/>
      <c r="AT76" s="15"/>
      <c r="AU76" s="15"/>
      <c r="AV76" s="15"/>
    </row>
    <row r="77" spans="1:48" x14ac:dyDescent="0.2">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5"/>
      <c r="AQ77" s="15"/>
      <c r="AR77" s="15"/>
      <c r="AS77" s="15"/>
      <c r="AT77" s="15"/>
      <c r="AU77" s="15"/>
      <c r="AV77" s="15"/>
    </row>
    <row r="78" spans="1:48" x14ac:dyDescent="0.2">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5"/>
      <c r="AQ78" s="15"/>
      <c r="AR78" s="15"/>
      <c r="AS78" s="15"/>
      <c r="AT78" s="15"/>
      <c r="AU78" s="15"/>
      <c r="AV78" s="15"/>
    </row>
    <row r="79" spans="1:48" x14ac:dyDescent="0.2">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5"/>
      <c r="AQ79" s="15"/>
      <c r="AR79" s="15"/>
      <c r="AS79" s="15"/>
      <c r="AT79" s="15"/>
      <c r="AU79" s="15"/>
      <c r="AV79" s="15"/>
    </row>
    <row r="80" spans="1:48" x14ac:dyDescent="0.2">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5"/>
      <c r="AQ80" s="15"/>
      <c r="AR80" s="15"/>
      <c r="AS80" s="15"/>
      <c r="AT80" s="15"/>
      <c r="AU80" s="15"/>
      <c r="AV80" s="15"/>
    </row>
    <row r="81" spans="1:48" x14ac:dyDescent="0.2">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5"/>
      <c r="AQ81" s="15"/>
      <c r="AR81" s="15"/>
      <c r="AS81" s="15"/>
      <c r="AT81" s="15"/>
      <c r="AU81" s="15"/>
      <c r="AV81" s="15"/>
    </row>
    <row r="82" spans="1:48" x14ac:dyDescent="0.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5"/>
      <c r="AQ82" s="15"/>
      <c r="AR82" s="15"/>
      <c r="AS82" s="15"/>
      <c r="AT82" s="15"/>
      <c r="AU82" s="15"/>
      <c r="AV82" s="15"/>
    </row>
    <row r="83" spans="1:48" x14ac:dyDescent="0.2">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5"/>
      <c r="AQ83" s="15"/>
      <c r="AR83" s="15"/>
      <c r="AS83" s="15"/>
      <c r="AT83" s="15"/>
      <c r="AU83" s="15"/>
      <c r="AV83" s="15"/>
    </row>
    <row r="84" spans="1:48" x14ac:dyDescent="0.2">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5"/>
      <c r="AQ84" s="15"/>
      <c r="AR84" s="15"/>
      <c r="AS84" s="15"/>
      <c r="AT84" s="15"/>
      <c r="AU84" s="15"/>
      <c r="AV84" s="15"/>
    </row>
    <row r="85" spans="1:48" x14ac:dyDescent="0.2">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5"/>
      <c r="AQ85" s="15"/>
      <c r="AR85" s="15"/>
      <c r="AS85" s="15"/>
      <c r="AT85" s="15"/>
      <c r="AU85" s="15"/>
      <c r="AV85" s="15"/>
    </row>
    <row r="86" spans="1:48" x14ac:dyDescent="0.2">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5"/>
      <c r="AQ86" s="15"/>
      <c r="AR86" s="15"/>
      <c r="AS86" s="15"/>
      <c r="AT86" s="15"/>
      <c r="AU86" s="15"/>
      <c r="AV86" s="15"/>
    </row>
    <row r="87" spans="1:48" x14ac:dyDescent="0.2">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5"/>
      <c r="AQ87" s="15"/>
      <c r="AR87" s="15"/>
      <c r="AS87" s="15"/>
      <c r="AT87" s="15"/>
      <c r="AU87" s="15"/>
      <c r="AV87" s="15"/>
    </row>
    <row r="88" spans="1:48" x14ac:dyDescent="0.2">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5"/>
      <c r="AQ88" s="15"/>
      <c r="AR88" s="15"/>
      <c r="AS88" s="15"/>
      <c r="AT88" s="15"/>
      <c r="AU88" s="15"/>
      <c r="AV88" s="15"/>
    </row>
    <row r="89" spans="1:48" x14ac:dyDescent="0.2">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5"/>
      <c r="AQ89" s="15"/>
      <c r="AR89" s="15"/>
      <c r="AS89" s="15"/>
      <c r="AT89" s="15"/>
      <c r="AU89" s="15"/>
      <c r="AV89" s="15"/>
    </row>
    <row r="90" spans="1:48" x14ac:dyDescent="0.2">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5"/>
      <c r="AQ90" s="15"/>
      <c r="AR90" s="15"/>
      <c r="AS90" s="15"/>
      <c r="AT90" s="15"/>
      <c r="AU90" s="15"/>
      <c r="AV90" s="15"/>
    </row>
    <row r="91" spans="1:48" x14ac:dyDescent="0.2">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5"/>
      <c r="AQ91" s="15"/>
      <c r="AR91" s="15"/>
      <c r="AS91" s="15"/>
      <c r="AT91" s="15"/>
      <c r="AU91" s="15"/>
      <c r="AV91" s="15"/>
    </row>
    <row r="92" spans="1:48" x14ac:dyDescent="0.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5"/>
      <c r="AQ92" s="15"/>
      <c r="AR92" s="15"/>
      <c r="AS92" s="15"/>
      <c r="AT92" s="15"/>
      <c r="AU92" s="15"/>
      <c r="AV92" s="15"/>
    </row>
    <row r="93" spans="1:48" x14ac:dyDescent="0.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5"/>
      <c r="AQ93" s="15"/>
      <c r="AR93" s="15"/>
      <c r="AS93" s="15"/>
      <c r="AT93" s="15"/>
      <c r="AU93" s="15"/>
      <c r="AV93" s="15"/>
    </row>
    <row r="94" spans="1:48" x14ac:dyDescent="0.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5"/>
      <c r="AQ94" s="15"/>
      <c r="AR94" s="15"/>
      <c r="AS94" s="15"/>
      <c r="AT94" s="15"/>
      <c r="AU94" s="15"/>
      <c r="AV94" s="15"/>
    </row>
    <row r="95" spans="1:48" x14ac:dyDescent="0.2">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5"/>
      <c r="AQ95" s="15"/>
      <c r="AR95" s="15"/>
      <c r="AS95" s="15"/>
      <c r="AT95" s="15"/>
      <c r="AU95" s="15"/>
      <c r="AV95" s="15"/>
    </row>
    <row r="96" spans="1:48" x14ac:dyDescent="0.2">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5"/>
      <c r="AQ96" s="15"/>
      <c r="AR96" s="15"/>
      <c r="AS96" s="15"/>
      <c r="AT96" s="15"/>
      <c r="AU96" s="15"/>
      <c r="AV96" s="15"/>
    </row>
    <row r="97" spans="1:48" x14ac:dyDescent="0.2">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5"/>
      <c r="AQ97" s="15"/>
      <c r="AR97" s="15"/>
      <c r="AS97" s="15"/>
      <c r="AT97" s="15"/>
      <c r="AU97" s="15"/>
      <c r="AV97" s="15"/>
    </row>
    <row r="98" spans="1:48" x14ac:dyDescent="0.2">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5"/>
      <c r="AQ98" s="15"/>
      <c r="AR98" s="15"/>
      <c r="AS98" s="15"/>
      <c r="AT98" s="15"/>
      <c r="AU98" s="15"/>
      <c r="AV98" s="15"/>
    </row>
    <row r="99" spans="1:48" x14ac:dyDescent="0.2">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5"/>
      <c r="AQ99" s="15"/>
      <c r="AR99" s="15"/>
      <c r="AS99" s="15"/>
      <c r="AT99" s="15"/>
      <c r="AU99" s="15"/>
      <c r="AV99" s="15"/>
    </row>
    <row r="100" spans="1:48"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5"/>
      <c r="AQ100" s="15"/>
      <c r="AR100" s="15"/>
      <c r="AS100" s="15"/>
      <c r="AT100" s="15"/>
      <c r="AU100" s="15"/>
      <c r="AV100" s="15"/>
    </row>
    <row r="101" spans="1:48" x14ac:dyDescent="0.2">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5"/>
      <c r="AQ101" s="15"/>
      <c r="AR101" s="15"/>
      <c r="AS101" s="15"/>
      <c r="AT101" s="15"/>
      <c r="AU101" s="15"/>
      <c r="AV101" s="15"/>
    </row>
    <row r="102" spans="1:48" x14ac:dyDescent="0.2">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row>
  </sheetData>
  <sheetProtection sheet="1" objects="1" scenarios="1" selectLockedCells="1"/>
  <conditionalFormatting sqref="E17:E18">
    <cfRule type="expression" dxfId="2" priority="3" stopIfTrue="1">
      <formula>$E$13&gt;3</formula>
    </cfRule>
  </conditionalFormatting>
  <conditionalFormatting sqref="E14">
    <cfRule type="cellIs" dxfId="1" priority="4" stopIfTrue="1" operator="greaterThan">
      <formula>100</formula>
    </cfRule>
  </conditionalFormatting>
  <conditionalFormatting sqref="E13">
    <cfRule type="cellIs" dxfId="0" priority="9" stopIfTrue="1" operator="greaterThan">
      <formula>2</formula>
    </cfRule>
  </conditionalFormatting>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Current Limit</vt:lpstr>
      <vt:lpstr>Controlled Slew Rate</vt:lpstr>
      <vt:lpstr>Thermal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Niles</dc:creator>
  <cp:lastModifiedBy>Andrew Niles</cp:lastModifiedBy>
  <cp:lastPrinted>2018-07-09T20:47:42Z</cp:lastPrinted>
  <dcterms:created xsi:type="dcterms:W3CDTF">2018-06-14T22:00:22Z</dcterms:created>
  <dcterms:modified xsi:type="dcterms:W3CDTF">2020-10-08T19:59:16Z</dcterms:modified>
</cp:coreProperties>
</file>